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'Sheet1'!$A$1:$X$55</definedName>
  </definedNames>
  <calcPr fullCalcOnLoad="1"/>
</workbook>
</file>

<file path=xl/sharedStrings.xml><?xml version="1.0" encoding="utf-8"?>
<sst xmlns="http://schemas.openxmlformats.org/spreadsheetml/2006/main" count="122" uniqueCount="89">
  <si>
    <t>Management Fee</t>
  </si>
  <si>
    <t>Insurance</t>
  </si>
  <si>
    <t>Cable TV</t>
  </si>
  <si>
    <t>Snow Removal</t>
  </si>
  <si>
    <t>Trash Removal</t>
  </si>
  <si>
    <t>Chimney Sweeping</t>
  </si>
  <si>
    <t>Fire Protection</t>
  </si>
  <si>
    <t>Repairs and Maintenance</t>
  </si>
  <si>
    <t>Bank Charges</t>
  </si>
  <si>
    <t>Total Expenses</t>
  </si>
  <si>
    <t>Cash Operating</t>
  </si>
  <si>
    <t>Total Assets</t>
  </si>
  <si>
    <t>======</t>
  </si>
  <si>
    <t>Budget</t>
  </si>
  <si>
    <t>Proposed</t>
  </si>
  <si>
    <t>Common Electric</t>
  </si>
  <si>
    <t xml:space="preserve">    plowing</t>
  </si>
  <si>
    <t xml:space="preserve">    heavy equipment</t>
  </si>
  <si>
    <t xml:space="preserve">    tree spraying</t>
  </si>
  <si>
    <t>EST</t>
  </si>
  <si>
    <t>Expenses</t>
  </si>
  <si>
    <t>(Over)</t>
  </si>
  <si>
    <t>Under</t>
  </si>
  <si>
    <t>10/08-9/09</t>
  </si>
  <si>
    <t xml:space="preserve">    roof snow removal</t>
  </si>
  <si>
    <t xml:space="preserve">    misc repairs</t>
  </si>
  <si>
    <t>Jul, Aug and</t>
  </si>
  <si>
    <t xml:space="preserve">    siding repairs </t>
  </si>
  <si>
    <t xml:space="preserve">    driveway/paving repairs</t>
  </si>
  <si>
    <t>Total</t>
  </si>
  <si>
    <t>Actual Exp</t>
  </si>
  <si>
    <t>year end 2009</t>
  </si>
  <si>
    <t xml:space="preserve">YTD </t>
  </si>
  <si>
    <t>Sept 2011</t>
  </si>
  <si>
    <t>mngt fee increase</t>
  </si>
  <si>
    <t xml:space="preserve">mthly </t>
  </si>
  <si>
    <t>budget</t>
  </si>
  <si>
    <t xml:space="preserve">budget </t>
  </si>
  <si>
    <t>09-10</t>
  </si>
  <si>
    <t xml:space="preserve">    repair bay windows</t>
  </si>
  <si>
    <t>2010-2011</t>
  </si>
  <si>
    <t>Proposed Operating Income</t>
  </si>
  <si>
    <t>( Dues at $465/unit/mth)</t>
  </si>
  <si>
    <t>increased rates</t>
  </si>
  <si>
    <t>same</t>
  </si>
  <si>
    <t>more siding repairs to prepare for painting</t>
  </si>
  <si>
    <t>saving for major repair in 3-5 years</t>
  </si>
  <si>
    <t>major window repair to upper units</t>
  </si>
  <si>
    <t>Reserve balance at end of 2011</t>
  </si>
  <si>
    <t xml:space="preserve">    painting</t>
  </si>
  <si>
    <t xml:space="preserve">    roof repair</t>
  </si>
  <si>
    <t>Postage</t>
  </si>
  <si>
    <t xml:space="preserve">Sept </t>
  </si>
  <si>
    <t>(Decrease)</t>
  </si>
  <si>
    <t>Increase</t>
  </si>
  <si>
    <t>Per Month</t>
  </si>
  <si>
    <t>Per Year</t>
  </si>
  <si>
    <t>High Timber Annual Report 2009-2010</t>
  </si>
  <si>
    <t>increase based on actuals</t>
  </si>
  <si>
    <t>decrease based on actuals</t>
  </si>
  <si>
    <t xml:space="preserve"> </t>
  </si>
  <si>
    <t>2010-2011     Less  Proposed OPERATING Expenses</t>
  </si>
  <si>
    <t>Cash Savings/Reserve</t>
  </si>
  <si>
    <t xml:space="preserve">Y-T-D June 30, 2011 </t>
  </si>
  <si>
    <t xml:space="preserve">Annual Meeting Aug 5, 2011 </t>
  </si>
  <si>
    <t>10/10-6/30/11</t>
  </si>
  <si>
    <t xml:space="preserve">Oct 2011-  </t>
  </si>
  <si>
    <t>Sept 2012</t>
  </si>
  <si>
    <t xml:space="preserve">    lower level deck replace</t>
  </si>
  <si>
    <t>2011-12</t>
  </si>
  <si>
    <t xml:space="preserve">$450/mth/unit </t>
  </si>
  <si>
    <t>no change</t>
  </si>
  <si>
    <t>Current Reserve balance 6/11</t>
  </si>
  <si>
    <t>Less LOWER LEVEL DECK REPLACEMENT</t>
  </si>
  <si>
    <t>Reserve Balance 6/30/12</t>
  </si>
  <si>
    <t>To RESERVE</t>
  </si>
  <si>
    <t xml:space="preserve">CURRENT </t>
  </si>
  <si>
    <t xml:space="preserve">same </t>
  </si>
  <si>
    <t>CAPITAL IMPRVMENT FROM RESERVE</t>
  </si>
  <si>
    <t>($475/mth/unit</t>
  </si>
  <si>
    <t>$25/mth increase</t>
  </si>
  <si>
    <t>OPTION 1</t>
  </si>
  <si>
    <t xml:space="preserve">to reserve </t>
  </si>
  <si>
    <t xml:space="preserve">Add: 2011-2012 Reserve </t>
  </si>
  <si>
    <t xml:space="preserve">OPTION 3 (CHOSEN) </t>
  </si>
  <si>
    <t>($460/mth/unit $10/mth increase)</t>
  </si>
  <si>
    <t xml:space="preserve">OPTION 2 </t>
  </si>
  <si>
    <t>2011 Assesment</t>
  </si>
  <si>
    <t xml:space="preserve">TO RESERVE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</si>
</sst>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  <numFmt numFmtId="167" formatCode="mm/dd/yy;@"/>
    <numFmt numFmtId="168" formatCode="[$-409]h:mm:ss\ AM/PM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6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 quotePrefix="1">
      <alignment horizontal="center"/>
    </xf>
    <xf numFmtId="165" fontId="4" fillId="0" borderId="0" xfId="0" applyNumberFormat="1" applyFont="1" applyAlignment="1">
      <alignment shrinkToFit="1"/>
    </xf>
    <xf numFmtId="167" fontId="4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164" fontId="0" fillId="0" borderId="0" xfId="0" applyNumberFormat="1" applyAlignment="1" quotePrefix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6" fontId="7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6" fontId="0" fillId="0" borderId="0" xfId="0" applyNumberFormat="1" applyAlignment="1">
      <alignment horizontal="right"/>
    </xf>
    <xf numFmtId="0" fontId="0" fillId="0" borderId="0" xfId="0" applyAlignment="1">
      <alignment/>
    </xf>
    <xf numFmtId="49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 quotePrefix="1">
      <alignment horizontal="righ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6" fontId="0" fillId="0" borderId="0" xfId="0" applyNumberFormat="1" applyAlignment="1">
      <alignment/>
    </xf>
    <xf numFmtId="167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64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right"/>
    </xf>
    <xf numFmtId="6" fontId="4" fillId="0" borderId="0" xfId="0" applyNumberFormat="1" applyFont="1" applyAlignment="1" quotePrefix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4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4" fillId="0" borderId="10" xfId="0" applyNumberFormat="1" applyFont="1" applyBorder="1" applyAlignment="1">
      <alignment/>
    </xf>
    <xf numFmtId="164" fontId="4" fillId="33" borderId="0" xfId="0" applyNumberFormat="1" applyFont="1" applyFill="1" applyAlignment="1">
      <alignment/>
    </xf>
    <xf numFmtId="164" fontId="4" fillId="33" borderId="10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/>
    </xf>
    <xf numFmtId="165" fontId="4" fillId="33" borderId="0" xfId="0" applyNumberFormat="1" applyFont="1" applyFill="1" applyAlignment="1">
      <alignment shrinkToFit="1"/>
    </xf>
    <xf numFmtId="164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6" fontId="4" fillId="33" borderId="0" xfId="0" applyNumberFormat="1" applyFont="1" applyFill="1" applyAlignment="1">
      <alignment horizontal="right"/>
    </xf>
    <xf numFmtId="16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164" fontId="0" fillId="33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0"/>
  <sheetViews>
    <sheetView tabSelected="1" zoomScale="85" zoomScaleNormal="85" zoomScaleSheetLayoutView="75" workbookViewId="0" topLeftCell="A1">
      <selection activeCell="A1" sqref="A1:X55"/>
    </sheetView>
  </sheetViews>
  <sheetFormatPr defaultColWidth="9.140625" defaultRowHeight="12.75"/>
  <cols>
    <col min="2" max="2" width="11.140625" style="0" customWidth="1"/>
    <col min="3" max="3" width="2.140625" style="0" customWidth="1"/>
    <col min="4" max="4" width="11.8515625" style="0" hidden="1" customWidth="1"/>
    <col min="5" max="5" width="11.421875" style="0" hidden="1" customWidth="1"/>
    <col min="6" max="6" width="10.140625" style="0" hidden="1" customWidth="1"/>
    <col min="7" max="7" width="13.140625" style="0" customWidth="1"/>
    <col min="8" max="8" width="11.7109375" style="0" customWidth="1"/>
    <col min="9" max="9" width="13.57421875" style="0" customWidth="1"/>
    <col min="10" max="10" width="10.7109375" style="0" hidden="1" customWidth="1"/>
    <col min="11" max="11" width="11.421875" style="0" customWidth="1"/>
    <col min="12" max="12" width="13.140625" style="0" customWidth="1"/>
    <col min="13" max="13" width="0.13671875" style="0" customWidth="1"/>
    <col min="14" max="14" width="13.28125" style="0" customWidth="1"/>
    <col min="15" max="15" width="11.140625" style="0" customWidth="1"/>
    <col min="16" max="16" width="14.57421875" style="0" customWidth="1"/>
    <col min="17" max="17" width="1.421875" style="0" hidden="1" customWidth="1"/>
    <col min="18" max="18" width="0.2890625" style="0" hidden="1" customWidth="1"/>
    <col min="19" max="19" width="9.140625" style="0" hidden="1" customWidth="1"/>
  </cols>
  <sheetData>
    <row r="1" spans="2:16" ht="12.75">
      <c r="B1" s="2"/>
      <c r="C1" s="4"/>
      <c r="D1" s="27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4"/>
    </row>
    <row r="2" spans="1:16" ht="12.75">
      <c r="A2" s="2"/>
      <c r="B2" s="2"/>
      <c r="C2" s="4"/>
      <c r="D2" s="21"/>
      <c r="E2" s="21"/>
      <c r="F2" s="21"/>
      <c r="G2" s="21"/>
      <c r="H2" s="21"/>
      <c r="I2" s="41" t="s">
        <v>57</v>
      </c>
      <c r="J2" s="41"/>
      <c r="K2" s="41"/>
      <c r="L2" s="41"/>
      <c r="M2" s="21"/>
      <c r="N2" s="21"/>
      <c r="O2" s="21"/>
      <c r="P2" s="4"/>
    </row>
    <row r="3" spans="1:16" ht="12.75" customHeight="1">
      <c r="A3" s="2"/>
      <c r="B3" s="2"/>
      <c r="C3" s="39"/>
      <c r="D3" s="21"/>
      <c r="E3" s="21"/>
      <c r="F3" s="21"/>
      <c r="G3" s="21"/>
      <c r="H3" s="21"/>
      <c r="I3" s="53" t="s">
        <v>64</v>
      </c>
      <c r="J3" s="53"/>
      <c r="K3" s="53"/>
      <c r="L3" s="53"/>
      <c r="M3" s="21"/>
      <c r="N3" s="21"/>
      <c r="O3" s="21"/>
      <c r="P3" s="21"/>
    </row>
    <row r="4" spans="1:16" ht="12.75">
      <c r="A4" s="2"/>
      <c r="B4" s="2"/>
      <c r="C4" s="38"/>
      <c r="D4" s="40"/>
      <c r="E4" s="21"/>
      <c r="F4" s="21"/>
      <c r="G4" s="21"/>
      <c r="H4" s="21"/>
      <c r="I4" s="54" t="s">
        <v>63</v>
      </c>
      <c r="J4" s="54"/>
      <c r="K4" s="54"/>
      <c r="L4" s="54"/>
      <c r="M4" s="21"/>
      <c r="N4" s="21"/>
      <c r="O4" s="21"/>
      <c r="P4" s="4"/>
    </row>
    <row r="5" spans="1:16" ht="12.75">
      <c r="A5" s="2"/>
      <c r="B5" s="2"/>
      <c r="C5" s="3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2"/>
      <c r="B6" s="2"/>
      <c r="C6" s="2"/>
      <c r="D6" s="3" t="s">
        <v>29</v>
      </c>
      <c r="E6" s="3"/>
      <c r="F6" s="3" t="s">
        <v>21</v>
      </c>
      <c r="G6" s="3" t="s">
        <v>20</v>
      </c>
      <c r="H6" s="14" t="s">
        <v>19</v>
      </c>
      <c r="I6" s="27" t="s">
        <v>40</v>
      </c>
      <c r="J6" s="29"/>
      <c r="K6" s="3" t="s">
        <v>21</v>
      </c>
      <c r="L6" s="22" t="s">
        <v>14</v>
      </c>
      <c r="M6" s="29" t="s">
        <v>35</v>
      </c>
      <c r="N6" s="27" t="s">
        <v>53</v>
      </c>
      <c r="O6" s="27" t="s">
        <v>53</v>
      </c>
      <c r="P6" s="2"/>
    </row>
    <row r="7" spans="1:16" ht="12.75">
      <c r="A7" s="2"/>
      <c r="B7" s="2"/>
      <c r="C7" s="2"/>
      <c r="D7" s="3" t="s">
        <v>30</v>
      </c>
      <c r="E7" s="3" t="s">
        <v>13</v>
      </c>
      <c r="F7" s="3" t="s">
        <v>22</v>
      </c>
      <c r="G7" s="3" t="s">
        <v>65</v>
      </c>
      <c r="H7" s="35" t="s">
        <v>20</v>
      </c>
      <c r="I7" s="3" t="s">
        <v>13</v>
      </c>
      <c r="J7" s="29" t="s">
        <v>37</v>
      </c>
      <c r="K7" s="3" t="s">
        <v>22</v>
      </c>
      <c r="L7" s="22" t="s">
        <v>13</v>
      </c>
      <c r="M7" s="29" t="s">
        <v>36</v>
      </c>
      <c r="N7" s="27" t="s">
        <v>54</v>
      </c>
      <c r="O7" s="27" t="s">
        <v>54</v>
      </c>
      <c r="P7" s="2"/>
    </row>
    <row r="8" spans="1:16" ht="12.75">
      <c r="A8" s="2"/>
      <c r="B8" s="2"/>
      <c r="C8" s="2"/>
      <c r="D8" s="3" t="s">
        <v>31</v>
      </c>
      <c r="E8" s="3" t="s">
        <v>23</v>
      </c>
      <c r="F8" s="3" t="s">
        <v>13</v>
      </c>
      <c r="G8" s="3" t="s">
        <v>32</v>
      </c>
      <c r="H8" s="14" t="s">
        <v>26</v>
      </c>
      <c r="I8" s="3"/>
      <c r="J8" s="29" t="s">
        <v>52</v>
      </c>
      <c r="K8" s="3" t="s">
        <v>13</v>
      </c>
      <c r="L8" s="22" t="s">
        <v>66</v>
      </c>
      <c r="M8" s="29" t="s">
        <v>38</v>
      </c>
      <c r="N8" s="27" t="s">
        <v>55</v>
      </c>
      <c r="O8" s="27" t="s">
        <v>56</v>
      </c>
      <c r="P8" s="2"/>
    </row>
    <row r="9" spans="1:16" ht="12.75">
      <c r="A9" s="2"/>
      <c r="B9" s="2"/>
      <c r="C9" s="2"/>
      <c r="D9" s="2"/>
      <c r="E9" s="2"/>
      <c r="F9" s="2"/>
      <c r="G9" s="6"/>
      <c r="H9" s="22" t="s">
        <v>33</v>
      </c>
      <c r="I9" s="2"/>
      <c r="J9" s="2"/>
      <c r="K9" s="2"/>
      <c r="L9" s="26" t="s">
        <v>67</v>
      </c>
      <c r="M9" s="26"/>
      <c r="N9" s="2"/>
      <c r="P9" s="7"/>
    </row>
    <row r="10" spans="1:16" ht="12.75">
      <c r="A10" s="2"/>
      <c r="B10" s="2"/>
      <c r="C10" s="2"/>
      <c r="D10" s="2"/>
      <c r="E10" s="2"/>
      <c r="F10" s="2"/>
      <c r="G10" s="2"/>
      <c r="H10" s="23"/>
      <c r="I10" s="2"/>
      <c r="J10" s="2"/>
      <c r="K10" s="2"/>
      <c r="L10" s="2"/>
      <c r="M10" s="2"/>
      <c r="N10" s="2"/>
      <c r="P10" s="7"/>
    </row>
    <row r="11" spans="1:16" ht="12.75">
      <c r="A11" s="2" t="s">
        <v>0</v>
      </c>
      <c r="B11" s="2"/>
      <c r="C11" s="28"/>
      <c r="D11" s="7">
        <v>10476</v>
      </c>
      <c r="E11" s="8">
        <v>10476</v>
      </c>
      <c r="F11" s="7">
        <f>+E11-D11</f>
        <v>0</v>
      </c>
      <c r="G11" s="8">
        <v>8307</v>
      </c>
      <c r="H11" s="24">
        <v>2769</v>
      </c>
      <c r="I11" s="8">
        <v>11076</v>
      </c>
      <c r="J11" s="8">
        <f>+I11/12</f>
        <v>923</v>
      </c>
      <c r="K11" s="7">
        <f>+I11-H11-G11</f>
        <v>0</v>
      </c>
      <c r="L11" s="8">
        <f>+O11+I11</f>
        <v>11376</v>
      </c>
      <c r="M11" s="30">
        <f>+L11/12</f>
        <v>948</v>
      </c>
      <c r="N11" s="7">
        <v>25</v>
      </c>
      <c r="O11" s="31">
        <v>300</v>
      </c>
      <c r="P11" s="28" t="s">
        <v>34</v>
      </c>
    </row>
    <row r="12" spans="1:16" ht="12.75">
      <c r="A12" s="2" t="s">
        <v>1</v>
      </c>
      <c r="B12" s="2"/>
      <c r="C12" s="28"/>
      <c r="D12" s="7">
        <v>13068</v>
      </c>
      <c r="E12" s="8">
        <v>12408</v>
      </c>
      <c r="F12" s="7">
        <f aca="true" t="shared" si="0" ref="F12:F32">+E12-D12</f>
        <v>-660</v>
      </c>
      <c r="G12" s="8">
        <v>7261</v>
      </c>
      <c r="H12" s="24">
        <v>2199</v>
      </c>
      <c r="I12" s="8">
        <v>8796</v>
      </c>
      <c r="J12" s="8">
        <f aca="true" t="shared" si="1" ref="J12:J32">+I12/12</f>
        <v>733</v>
      </c>
      <c r="K12" s="7">
        <f aca="true" t="shared" si="2" ref="K12:K31">+I12-(H12+G12)</f>
        <v>-664</v>
      </c>
      <c r="L12" s="8">
        <f>+O12+I12</f>
        <v>9684</v>
      </c>
      <c r="M12" s="30">
        <v>734</v>
      </c>
      <c r="N12" s="7">
        <v>74</v>
      </c>
      <c r="O12" s="31">
        <f aca="true" t="shared" si="3" ref="O12:O28">+N12*12</f>
        <v>888</v>
      </c>
      <c r="P12" s="28" t="s">
        <v>43</v>
      </c>
    </row>
    <row r="13" spans="1:16" ht="12.75">
      <c r="A13" s="2" t="s">
        <v>2</v>
      </c>
      <c r="B13" s="2"/>
      <c r="C13" s="28"/>
      <c r="D13" s="7">
        <v>3444</v>
      </c>
      <c r="E13" s="8">
        <v>3612</v>
      </c>
      <c r="F13" s="7">
        <f t="shared" si="0"/>
        <v>168</v>
      </c>
      <c r="G13" s="8">
        <v>2713</v>
      </c>
      <c r="H13" s="24">
        <v>990</v>
      </c>
      <c r="I13" s="8">
        <v>3960</v>
      </c>
      <c r="J13" s="8">
        <f t="shared" si="1"/>
        <v>330</v>
      </c>
      <c r="K13" s="7">
        <f t="shared" si="2"/>
        <v>257</v>
      </c>
      <c r="L13" s="8">
        <f>+O13+I13</f>
        <v>4320</v>
      </c>
      <c r="M13" s="8">
        <v>330</v>
      </c>
      <c r="N13" s="7">
        <v>30</v>
      </c>
      <c r="O13" s="31">
        <f t="shared" si="3"/>
        <v>360</v>
      </c>
      <c r="P13" s="28" t="s">
        <v>43</v>
      </c>
    </row>
    <row r="14" spans="1:16" ht="12.75">
      <c r="A14" s="2" t="s">
        <v>3</v>
      </c>
      <c r="B14" s="2"/>
      <c r="C14" s="2"/>
      <c r="D14" s="7"/>
      <c r="E14" s="2"/>
      <c r="F14" s="7"/>
      <c r="G14" s="8"/>
      <c r="H14" s="24"/>
      <c r="I14" s="8">
        <v>0</v>
      </c>
      <c r="J14" s="8">
        <f t="shared" si="1"/>
        <v>0</v>
      </c>
      <c r="K14" s="7">
        <f t="shared" si="2"/>
        <v>0</v>
      </c>
      <c r="L14" s="8"/>
      <c r="M14" s="8"/>
      <c r="N14" s="7"/>
      <c r="O14" s="31"/>
      <c r="P14" s="28"/>
    </row>
    <row r="15" spans="1:16" ht="12.75">
      <c r="A15" s="2" t="s">
        <v>16</v>
      </c>
      <c r="B15" s="2"/>
      <c r="C15" s="28"/>
      <c r="D15" s="7">
        <v>4500</v>
      </c>
      <c r="E15" s="8">
        <v>4500</v>
      </c>
      <c r="F15" s="7">
        <f>+E15-D15</f>
        <v>0</v>
      </c>
      <c r="G15" s="8">
        <v>4750</v>
      </c>
      <c r="H15" s="24"/>
      <c r="I15" s="8">
        <v>4800</v>
      </c>
      <c r="J15" s="8">
        <f t="shared" si="1"/>
        <v>400</v>
      </c>
      <c r="K15" s="7">
        <f t="shared" si="2"/>
        <v>50</v>
      </c>
      <c r="L15" s="8">
        <f aca="true" t="shared" si="4" ref="L15:L21">+O15+I15</f>
        <v>5100</v>
      </c>
      <c r="M15" s="8"/>
      <c r="N15" s="7">
        <v>25</v>
      </c>
      <c r="O15" s="31">
        <f t="shared" si="3"/>
        <v>300</v>
      </c>
      <c r="P15" s="28" t="s">
        <v>43</v>
      </c>
    </row>
    <row r="16" spans="1:16" ht="12.75">
      <c r="A16" s="2" t="s">
        <v>17</v>
      </c>
      <c r="B16" s="2"/>
      <c r="C16" s="28"/>
      <c r="D16" s="7">
        <v>490</v>
      </c>
      <c r="E16" s="8">
        <v>500</v>
      </c>
      <c r="F16" s="7">
        <f t="shared" si="0"/>
        <v>10</v>
      </c>
      <c r="G16" s="8">
        <v>650</v>
      </c>
      <c r="H16" s="24"/>
      <c r="I16" s="8">
        <v>500</v>
      </c>
      <c r="J16" s="8">
        <f t="shared" si="1"/>
        <v>41.666666666666664</v>
      </c>
      <c r="K16" s="7">
        <f t="shared" si="2"/>
        <v>-150</v>
      </c>
      <c r="L16" s="8">
        <f t="shared" si="4"/>
        <v>500</v>
      </c>
      <c r="M16" s="8"/>
      <c r="N16" s="7"/>
      <c r="O16" s="31">
        <v>0</v>
      </c>
      <c r="P16" s="28" t="s">
        <v>44</v>
      </c>
    </row>
    <row r="17" spans="1:16" ht="12.75">
      <c r="A17" s="2" t="s">
        <v>24</v>
      </c>
      <c r="B17" s="2"/>
      <c r="C17" s="28"/>
      <c r="D17" s="7">
        <v>2000</v>
      </c>
      <c r="E17" s="8">
        <v>2000</v>
      </c>
      <c r="F17" s="7">
        <f t="shared" si="0"/>
        <v>0</v>
      </c>
      <c r="G17" s="8">
        <v>3349</v>
      </c>
      <c r="H17" s="24"/>
      <c r="I17" s="8">
        <v>2000</v>
      </c>
      <c r="J17" s="8">
        <f t="shared" si="1"/>
        <v>166.66666666666666</v>
      </c>
      <c r="K17" s="7">
        <f t="shared" si="2"/>
        <v>-1349</v>
      </c>
      <c r="L17" s="8">
        <f t="shared" si="4"/>
        <v>2000</v>
      </c>
      <c r="M17" s="8"/>
      <c r="N17" s="7">
        <v>0</v>
      </c>
      <c r="O17" s="31">
        <f t="shared" si="3"/>
        <v>0</v>
      </c>
      <c r="P17" s="28" t="s">
        <v>44</v>
      </c>
    </row>
    <row r="18" spans="1:16" ht="12.75">
      <c r="A18" s="2" t="s">
        <v>4</v>
      </c>
      <c r="B18" s="2"/>
      <c r="C18" s="28"/>
      <c r="D18" s="7">
        <v>975</v>
      </c>
      <c r="E18" s="8">
        <v>2280</v>
      </c>
      <c r="F18" s="7">
        <f t="shared" si="0"/>
        <v>1305</v>
      </c>
      <c r="G18" s="8">
        <v>1936</v>
      </c>
      <c r="H18" s="24">
        <v>615</v>
      </c>
      <c r="I18" s="8">
        <v>2460</v>
      </c>
      <c r="J18" s="8">
        <f t="shared" si="1"/>
        <v>205</v>
      </c>
      <c r="K18" s="7">
        <f t="shared" si="2"/>
        <v>-91</v>
      </c>
      <c r="L18" s="8">
        <f t="shared" si="4"/>
        <v>2640</v>
      </c>
      <c r="M18" s="8">
        <v>205</v>
      </c>
      <c r="N18" s="7">
        <v>15</v>
      </c>
      <c r="O18" s="31">
        <f t="shared" si="3"/>
        <v>180</v>
      </c>
      <c r="P18" s="28" t="s">
        <v>43</v>
      </c>
    </row>
    <row r="19" spans="1:16" ht="12.75">
      <c r="A19" s="2" t="s">
        <v>15</v>
      </c>
      <c r="B19" s="2"/>
      <c r="C19" s="28"/>
      <c r="D19" s="7">
        <v>915</v>
      </c>
      <c r="E19" s="8">
        <v>1230</v>
      </c>
      <c r="F19" s="7">
        <f t="shared" si="0"/>
        <v>315</v>
      </c>
      <c r="G19" s="8">
        <v>1180</v>
      </c>
      <c r="H19" s="24">
        <v>306</v>
      </c>
      <c r="I19" s="8">
        <v>1230</v>
      </c>
      <c r="J19" s="8">
        <f t="shared" si="1"/>
        <v>102.5</v>
      </c>
      <c r="K19" s="7">
        <f t="shared" si="2"/>
        <v>-256</v>
      </c>
      <c r="L19" s="8">
        <f t="shared" si="4"/>
        <v>1470</v>
      </c>
      <c r="M19" s="8"/>
      <c r="N19" s="7">
        <v>20</v>
      </c>
      <c r="O19" s="31">
        <f t="shared" si="3"/>
        <v>240</v>
      </c>
      <c r="P19" s="28" t="s">
        <v>43</v>
      </c>
    </row>
    <row r="20" spans="1:16" ht="12.75">
      <c r="A20" s="2" t="s">
        <v>5</v>
      </c>
      <c r="B20" s="2"/>
      <c r="C20" s="28"/>
      <c r="D20" s="7">
        <v>0</v>
      </c>
      <c r="E20" s="8">
        <v>100</v>
      </c>
      <c r="F20" s="7">
        <f t="shared" si="0"/>
        <v>100</v>
      </c>
      <c r="G20" s="8">
        <v>0</v>
      </c>
      <c r="H20" s="24">
        <v>100</v>
      </c>
      <c r="I20" s="8">
        <v>100</v>
      </c>
      <c r="J20" s="8">
        <f t="shared" si="1"/>
        <v>8.333333333333334</v>
      </c>
      <c r="K20" s="7">
        <f t="shared" si="2"/>
        <v>0</v>
      </c>
      <c r="L20" s="8">
        <f t="shared" si="4"/>
        <v>100</v>
      </c>
      <c r="M20" s="8"/>
      <c r="N20" s="7">
        <v>0</v>
      </c>
      <c r="O20" s="31">
        <f t="shared" si="3"/>
        <v>0</v>
      </c>
      <c r="P20" s="28" t="s">
        <v>44</v>
      </c>
    </row>
    <row r="21" spans="1:16" ht="12.75">
      <c r="A21" s="2" t="s">
        <v>6</v>
      </c>
      <c r="B21" s="2"/>
      <c r="C21" s="28"/>
      <c r="D21" s="7">
        <v>180</v>
      </c>
      <c r="E21" s="8">
        <v>90</v>
      </c>
      <c r="F21" s="7">
        <f t="shared" si="0"/>
        <v>-90</v>
      </c>
      <c r="G21" s="8">
        <v>60</v>
      </c>
      <c r="H21" s="24">
        <v>60</v>
      </c>
      <c r="I21" s="8">
        <v>90</v>
      </c>
      <c r="J21" s="8">
        <f t="shared" si="1"/>
        <v>7.5</v>
      </c>
      <c r="K21" s="7">
        <f t="shared" si="2"/>
        <v>-30</v>
      </c>
      <c r="L21" s="8">
        <f t="shared" si="4"/>
        <v>90</v>
      </c>
      <c r="M21" s="8"/>
      <c r="N21" s="7">
        <v>0</v>
      </c>
      <c r="O21" s="31">
        <f t="shared" si="3"/>
        <v>0</v>
      </c>
      <c r="P21" s="28" t="s">
        <v>44</v>
      </c>
    </row>
    <row r="22" spans="1:16" ht="12.75">
      <c r="A22" s="2" t="s">
        <v>7</v>
      </c>
      <c r="B22" s="2"/>
      <c r="C22" s="2"/>
      <c r="D22" s="7"/>
      <c r="E22" s="8"/>
      <c r="F22" s="7">
        <f t="shared" si="0"/>
        <v>0</v>
      </c>
      <c r="G22" s="8"/>
      <c r="H22" s="24"/>
      <c r="I22" s="8"/>
      <c r="J22" s="8">
        <f t="shared" si="1"/>
        <v>0</v>
      </c>
      <c r="K22" s="7">
        <f t="shared" si="2"/>
        <v>0</v>
      </c>
      <c r="L22" s="8"/>
      <c r="M22" s="8"/>
      <c r="N22" s="7"/>
      <c r="O22" s="31">
        <f t="shared" si="3"/>
        <v>0</v>
      </c>
      <c r="P22" s="2"/>
    </row>
    <row r="23" spans="1:16" ht="12.75">
      <c r="A23" s="28" t="s">
        <v>49</v>
      </c>
      <c r="B23" s="2"/>
      <c r="C23" s="28"/>
      <c r="D23" s="7"/>
      <c r="E23" s="8">
        <v>0</v>
      </c>
      <c r="F23" s="7">
        <f t="shared" si="0"/>
        <v>0</v>
      </c>
      <c r="G23" s="8"/>
      <c r="H23" s="24">
        <v>1000</v>
      </c>
      <c r="I23" s="8">
        <v>1400</v>
      </c>
      <c r="J23" s="8">
        <f t="shared" si="1"/>
        <v>116.66666666666667</v>
      </c>
      <c r="K23" s="7">
        <f t="shared" si="2"/>
        <v>400</v>
      </c>
      <c r="L23" s="8">
        <f>+O23+I23</f>
        <v>1400</v>
      </c>
      <c r="M23" s="8"/>
      <c r="N23" s="7">
        <v>0</v>
      </c>
      <c r="O23" s="31">
        <f t="shared" si="3"/>
        <v>0</v>
      </c>
      <c r="P23" s="28" t="s">
        <v>44</v>
      </c>
    </row>
    <row r="24" spans="1:16" ht="12.75">
      <c r="A24" s="28" t="s">
        <v>50</v>
      </c>
      <c r="B24" s="2"/>
      <c r="C24" s="28"/>
      <c r="D24" s="7">
        <v>2113</v>
      </c>
      <c r="E24" s="8"/>
      <c r="F24" s="7">
        <f t="shared" si="0"/>
        <v>-2113</v>
      </c>
      <c r="G24" s="8">
        <v>435</v>
      </c>
      <c r="H24" s="24">
        <v>2900</v>
      </c>
      <c r="I24" s="8">
        <v>2400</v>
      </c>
      <c r="J24" s="8">
        <f t="shared" si="1"/>
        <v>200</v>
      </c>
      <c r="K24" s="7">
        <f t="shared" si="2"/>
        <v>-935</v>
      </c>
      <c r="L24" s="8">
        <f>+O24+I24</f>
        <v>2400</v>
      </c>
      <c r="M24" s="8"/>
      <c r="N24" s="7">
        <v>0</v>
      </c>
      <c r="O24" s="31">
        <f t="shared" si="3"/>
        <v>0</v>
      </c>
      <c r="P24" s="28" t="s">
        <v>44</v>
      </c>
    </row>
    <row r="25" spans="1:16" ht="12.75">
      <c r="A25" s="2" t="s">
        <v>18</v>
      </c>
      <c r="B25" s="2"/>
      <c r="C25" s="28"/>
      <c r="D25" s="7">
        <v>400</v>
      </c>
      <c r="E25" s="8">
        <v>600</v>
      </c>
      <c r="F25" s="7">
        <f t="shared" si="0"/>
        <v>200</v>
      </c>
      <c r="G25" s="24"/>
      <c r="H25" s="34">
        <v>200</v>
      </c>
      <c r="I25" s="8">
        <v>600</v>
      </c>
      <c r="J25" s="8">
        <f t="shared" si="1"/>
        <v>50</v>
      </c>
      <c r="K25" s="7">
        <f t="shared" si="2"/>
        <v>400</v>
      </c>
      <c r="L25" s="8">
        <f>+O25+I25</f>
        <v>600</v>
      </c>
      <c r="M25" s="8"/>
      <c r="N25" s="7">
        <v>0</v>
      </c>
      <c r="O25" s="31">
        <f t="shared" si="3"/>
        <v>0</v>
      </c>
      <c r="P25" s="28" t="s">
        <v>44</v>
      </c>
    </row>
    <row r="26" spans="1:16" ht="12.75">
      <c r="A26" s="2" t="s">
        <v>27</v>
      </c>
      <c r="B26" s="2"/>
      <c r="C26" s="28"/>
      <c r="D26" s="7">
        <v>1140</v>
      </c>
      <c r="E26" s="8"/>
      <c r="F26" s="7">
        <f>+E26-D26</f>
        <v>-1140</v>
      </c>
      <c r="G26" s="8"/>
      <c r="H26" s="24">
        <v>1140</v>
      </c>
      <c r="I26" s="8">
        <v>2300</v>
      </c>
      <c r="J26" s="8">
        <f t="shared" si="1"/>
        <v>191.66666666666666</v>
      </c>
      <c r="K26" s="7">
        <f t="shared" si="2"/>
        <v>1160</v>
      </c>
      <c r="L26" s="8">
        <f>+O26+I26</f>
        <v>2300</v>
      </c>
      <c r="M26" s="8"/>
      <c r="N26" s="7">
        <v>0</v>
      </c>
      <c r="O26" s="31">
        <f t="shared" si="3"/>
        <v>0</v>
      </c>
      <c r="P26" s="28" t="s">
        <v>45</v>
      </c>
    </row>
    <row r="27" spans="1:16" ht="12.75">
      <c r="A27" s="2" t="s">
        <v>28</v>
      </c>
      <c r="B27" s="2"/>
      <c r="C27" s="28"/>
      <c r="D27" s="7">
        <v>1920</v>
      </c>
      <c r="E27" s="8"/>
      <c r="F27" s="7">
        <f t="shared" si="0"/>
        <v>-1920</v>
      </c>
      <c r="G27" s="8"/>
      <c r="H27" s="24"/>
      <c r="I27" s="8"/>
      <c r="J27" s="8">
        <f t="shared" si="1"/>
        <v>0</v>
      </c>
      <c r="K27" s="7"/>
      <c r="L27" s="8"/>
      <c r="M27" s="8"/>
      <c r="N27" s="7"/>
      <c r="O27" s="31"/>
      <c r="P27" s="28" t="s">
        <v>46</v>
      </c>
    </row>
    <row r="28" spans="1:16" ht="12.75">
      <c r="A28" s="28" t="s">
        <v>39</v>
      </c>
      <c r="B28" s="2"/>
      <c r="C28" s="2"/>
      <c r="D28" s="7"/>
      <c r="E28" s="8"/>
      <c r="F28" s="7"/>
      <c r="G28" s="8">
        <v>4440</v>
      </c>
      <c r="H28" s="24">
        <v>4400</v>
      </c>
      <c r="I28" s="8">
        <v>10000</v>
      </c>
      <c r="J28" s="8"/>
      <c r="K28" s="7">
        <f t="shared" si="2"/>
        <v>1160</v>
      </c>
      <c r="L28" s="8">
        <v>4000</v>
      </c>
      <c r="M28" s="8"/>
      <c r="N28" s="7">
        <f>+(L28-I28)/12</f>
        <v>-500</v>
      </c>
      <c r="O28" s="31">
        <f t="shared" si="3"/>
        <v>-6000</v>
      </c>
      <c r="P28" s="28" t="s">
        <v>47</v>
      </c>
    </row>
    <row r="29" spans="1:16" ht="12.75">
      <c r="A29" s="2" t="s">
        <v>68</v>
      </c>
      <c r="B29" s="2"/>
      <c r="C29" s="28"/>
      <c r="D29" s="7"/>
      <c r="E29" s="8"/>
      <c r="F29" s="7"/>
      <c r="G29" s="24">
        <v>800</v>
      </c>
      <c r="H29" s="34">
        <v>600</v>
      </c>
      <c r="I29" s="8">
        <v>2300</v>
      </c>
      <c r="J29" s="8">
        <f t="shared" si="1"/>
        <v>191.66666666666666</v>
      </c>
      <c r="K29" s="7">
        <f t="shared" si="2"/>
        <v>900</v>
      </c>
      <c r="L29" s="8"/>
      <c r="M29" s="8"/>
      <c r="N29" s="7"/>
      <c r="O29" s="31"/>
      <c r="P29" s="28" t="s">
        <v>78</v>
      </c>
    </row>
    <row r="30" spans="1:16" ht="12.75">
      <c r="A30" s="2" t="s">
        <v>25</v>
      </c>
      <c r="B30" s="2"/>
      <c r="C30" s="28"/>
      <c r="D30" s="7"/>
      <c r="E30" s="8">
        <v>2500</v>
      </c>
      <c r="F30" s="7">
        <f t="shared" si="0"/>
        <v>2500</v>
      </c>
      <c r="G30" s="24">
        <v>1441</v>
      </c>
      <c r="H30" s="34">
        <v>400</v>
      </c>
      <c r="I30" s="8">
        <v>1800</v>
      </c>
      <c r="J30" s="8">
        <f t="shared" si="1"/>
        <v>150</v>
      </c>
      <c r="K30" s="7">
        <f t="shared" si="2"/>
        <v>-41</v>
      </c>
      <c r="L30" s="8">
        <v>1800</v>
      </c>
      <c r="M30" s="8"/>
      <c r="N30" s="7">
        <v>0</v>
      </c>
      <c r="O30" s="31">
        <v>0</v>
      </c>
      <c r="P30" s="28" t="s">
        <v>77</v>
      </c>
    </row>
    <row r="31" spans="1:16" ht="12.75">
      <c r="A31" s="2" t="s">
        <v>8</v>
      </c>
      <c r="B31" s="2"/>
      <c r="C31" s="28"/>
      <c r="D31" s="7">
        <v>1</v>
      </c>
      <c r="E31" s="8">
        <v>50</v>
      </c>
      <c r="F31" s="7">
        <f t="shared" si="0"/>
        <v>49</v>
      </c>
      <c r="G31" s="8">
        <v>0</v>
      </c>
      <c r="H31" s="24"/>
      <c r="I31" s="8">
        <v>50</v>
      </c>
      <c r="J31" s="8">
        <f t="shared" si="1"/>
        <v>4.166666666666667</v>
      </c>
      <c r="K31" s="7">
        <f t="shared" si="2"/>
        <v>50</v>
      </c>
      <c r="L31" s="8">
        <f>+O31+I31</f>
        <v>25</v>
      </c>
      <c r="M31" s="8"/>
      <c r="N31" s="7">
        <v>0</v>
      </c>
      <c r="O31" s="31">
        <v>-25</v>
      </c>
      <c r="P31" s="28" t="s">
        <v>59</v>
      </c>
    </row>
    <row r="32" spans="1:16" ht="12.75">
      <c r="A32" s="2" t="s">
        <v>51</v>
      </c>
      <c r="B32" s="2"/>
      <c r="C32" s="28"/>
      <c r="D32" s="7">
        <v>165</v>
      </c>
      <c r="E32" s="8">
        <v>75</v>
      </c>
      <c r="F32" s="7">
        <f t="shared" si="0"/>
        <v>-90</v>
      </c>
      <c r="G32" s="8">
        <v>56</v>
      </c>
      <c r="H32" s="24"/>
      <c r="I32" s="8"/>
      <c r="J32" s="8">
        <f t="shared" si="1"/>
        <v>0</v>
      </c>
      <c r="K32" s="7">
        <f>+I32-(H32+G32)</f>
        <v>-56</v>
      </c>
      <c r="L32" s="8">
        <v>66</v>
      </c>
      <c r="M32" s="8"/>
      <c r="N32" s="7">
        <v>1</v>
      </c>
      <c r="O32" s="31">
        <v>10</v>
      </c>
      <c r="P32" s="28" t="s">
        <v>58</v>
      </c>
    </row>
    <row r="33" spans="1:15" ht="12.75">
      <c r="A33" s="28" t="s">
        <v>75</v>
      </c>
      <c r="B33" s="2"/>
      <c r="C33" s="2"/>
      <c r="D33" s="7"/>
      <c r="E33" s="8"/>
      <c r="F33" s="7"/>
      <c r="G33" s="8"/>
      <c r="H33" s="24"/>
      <c r="I33" s="8"/>
      <c r="J33" s="8"/>
      <c r="K33" s="7"/>
      <c r="L33" s="8">
        <v>3200</v>
      </c>
      <c r="M33" s="8"/>
      <c r="N33" s="7">
        <v>325</v>
      </c>
      <c r="O33" s="31">
        <v>3900</v>
      </c>
    </row>
    <row r="34" spans="1:16" ht="12.75">
      <c r="A34" s="2"/>
      <c r="B34" s="2"/>
      <c r="C34" s="2"/>
      <c r="D34" s="7"/>
      <c r="E34" s="8"/>
      <c r="F34" s="7"/>
      <c r="G34" s="8"/>
      <c r="H34" s="24"/>
      <c r="I34" s="8"/>
      <c r="J34" s="19"/>
      <c r="K34" s="7"/>
      <c r="L34" s="19"/>
      <c r="M34" s="19"/>
      <c r="N34" s="7"/>
      <c r="O34" s="31"/>
      <c r="P34" s="2"/>
    </row>
    <row r="35" spans="1:16" ht="12.75">
      <c r="A35" s="2"/>
      <c r="B35" s="2"/>
      <c r="C35" s="2"/>
      <c r="D35" s="10" t="s">
        <v>12</v>
      </c>
      <c r="E35" s="10" t="s">
        <v>12</v>
      </c>
      <c r="F35" s="10" t="s">
        <v>12</v>
      </c>
      <c r="G35" s="36" t="s">
        <v>12</v>
      </c>
      <c r="H35" s="25" t="s">
        <v>12</v>
      </c>
      <c r="I35" s="36"/>
      <c r="J35" s="36"/>
      <c r="K35" s="36" t="s">
        <v>12</v>
      </c>
      <c r="L35" s="36" t="s">
        <v>12</v>
      </c>
      <c r="M35" s="36"/>
      <c r="N35" s="36" t="s">
        <v>12</v>
      </c>
      <c r="O35" s="37" t="s">
        <v>12</v>
      </c>
      <c r="P35" s="2"/>
    </row>
    <row r="36" spans="1:16" ht="12.75">
      <c r="A36" s="2" t="s">
        <v>9</v>
      </c>
      <c r="B36" s="2"/>
      <c r="C36" s="2"/>
      <c r="D36" s="9">
        <f>SUM(D11:D35)</f>
        <v>41787</v>
      </c>
      <c r="E36" s="11">
        <f>SUM(E11:E35)</f>
        <v>40421</v>
      </c>
      <c r="F36" s="9">
        <f>SUM(F11:F33)</f>
        <v>-1366</v>
      </c>
      <c r="G36" s="9">
        <f>SUM(G11:G34)</f>
        <v>37378</v>
      </c>
      <c r="H36" s="24">
        <f>SUM(H11:H33)</f>
        <v>17679</v>
      </c>
      <c r="I36" s="8">
        <f>+F36+L36</f>
        <v>51705</v>
      </c>
      <c r="J36" s="11"/>
      <c r="K36" s="9">
        <f>SUM(K11:K33)</f>
        <v>805</v>
      </c>
      <c r="L36" s="60">
        <f>SUM(L11:L35)</f>
        <v>53071</v>
      </c>
      <c r="M36" s="11"/>
      <c r="N36" s="9">
        <f>SUM(M11:N35)</f>
        <v>2232</v>
      </c>
      <c r="O36" s="31">
        <f>SUM(O11:O35)</f>
        <v>153</v>
      </c>
      <c r="P36" s="2"/>
    </row>
    <row r="37" spans="1:16" ht="12.75">
      <c r="A37" s="2"/>
      <c r="B37" s="2"/>
      <c r="C37" s="2"/>
      <c r="D37" s="2"/>
      <c r="E37" s="2"/>
      <c r="F37" s="9"/>
      <c r="G37" s="2"/>
      <c r="H37" s="2"/>
      <c r="I37" s="8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12">
        <v>39994</v>
      </c>
      <c r="E38" s="32">
        <v>40359</v>
      </c>
      <c r="G38" s="2"/>
      <c r="H38" s="32">
        <v>40359</v>
      </c>
      <c r="I38" s="8"/>
      <c r="K38" s="32">
        <v>40724</v>
      </c>
      <c r="L38" s="28" t="s">
        <v>76</v>
      </c>
      <c r="M38" s="2"/>
      <c r="N38" s="32"/>
      <c r="O38" s="2"/>
      <c r="P38" s="2"/>
    </row>
    <row r="39" spans="1:16" ht="12.75">
      <c r="A39" s="2" t="s">
        <v>10</v>
      </c>
      <c r="B39" s="2"/>
      <c r="C39" s="2"/>
      <c r="D39" s="8">
        <v>9202</v>
      </c>
      <c r="E39" s="8">
        <v>22988</v>
      </c>
      <c r="F39" s="8"/>
      <c r="G39" s="2"/>
      <c r="H39" s="8">
        <v>12988</v>
      </c>
      <c r="I39" s="8"/>
      <c r="J39" s="8"/>
      <c r="K39" s="8">
        <v>8264</v>
      </c>
      <c r="L39" s="28"/>
      <c r="M39" s="2"/>
      <c r="N39" s="8"/>
      <c r="O39" s="2"/>
      <c r="P39" s="2"/>
    </row>
    <row r="40" spans="1:16" ht="12.75">
      <c r="A40" s="28" t="s">
        <v>62</v>
      </c>
      <c r="B40" s="2"/>
      <c r="C40" s="2"/>
      <c r="D40" s="8">
        <v>14515</v>
      </c>
      <c r="E40" s="8">
        <v>29529</v>
      </c>
      <c r="F40" s="8"/>
      <c r="G40" s="2"/>
      <c r="H40" s="8">
        <v>39529</v>
      </c>
      <c r="I40" s="8"/>
      <c r="J40" s="8"/>
      <c r="K40" s="8">
        <v>59543</v>
      </c>
      <c r="L40" s="28"/>
      <c r="M40" s="2"/>
      <c r="N40" s="8"/>
      <c r="O40" s="2"/>
      <c r="P40" s="2"/>
    </row>
    <row r="41" spans="1:16" ht="12.75">
      <c r="A41" s="2"/>
      <c r="B41" s="2"/>
      <c r="C41" s="2"/>
      <c r="D41" s="10" t="s">
        <v>12</v>
      </c>
      <c r="E41" s="10" t="s">
        <v>12</v>
      </c>
      <c r="F41" s="10"/>
      <c r="G41" s="2"/>
      <c r="H41" s="36" t="s">
        <v>12</v>
      </c>
      <c r="I41" s="8"/>
      <c r="J41" s="36"/>
      <c r="K41" s="36" t="s">
        <v>12</v>
      </c>
      <c r="L41" s="19"/>
      <c r="M41" s="19"/>
      <c r="N41" s="36"/>
      <c r="O41" s="2"/>
      <c r="P41" s="2"/>
    </row>
    <row r="42" spans="1:16" ht="12.75">
      <c r="A42" s="2" t="s">
        <v>11</v>
      </c>
      <c r="B42" s="2"/>
      <c r="C42" s="2"/>
      <c r="D42" s="8">
        <f>SUM(D39:D40)</f>
        <v>23717</v>
      </c>
      <c r="E42" s="8">
        <f>SUM(E39:E40)</f>
        <v>52517</v>
      </c>
      <c r="F42" s="8"/>
      <c r="G42" s="2"/>
      <c r="H42" s="8">
        <f>SUM(H39:H40)</f>
        <v>52517</v>
      </c>
      <c r="I42" s="8"/>
      <c r="J42" s="8"/>
      <c r="K42" s="8">
        <f>SUM(K39:K40)</f>
        <v>67807</v>
      </c>
      <c r="L42" s="28" t="s">
        <v>76</v>
      </c>
      <c r="M42" s="2"/>
      <c r="N42" s="8"/>
      <c r="O42" s="2"/>
      <c r="P42" s="2"/>
    </row>
    <row r="43" spans="1:16" ht="12.75">
      <c r="A43" s="2"/>
      <c r="B43" s="2"/>
      <c r="C43" s="2"/>
      <c r="D43" s="8"/>
      <c r="E43" s="8"/>
      <c r="F43" s="8"/>
      <c r="G43" s="2"/>
      <c r="H43" s="8"/>
      <c r="I43" s="8"/>
      <c r="J43" s="8"/>
      <c r="L43" s="2"/>
      <c r="M43" s="2"/>
      <c r="N43" s="8"/>
      <c r="O43" s="2"/>
      <c r="P43" s="2"/>
    </row>
    <row r="44" spans="1:21" ht="12.75">
      <c r="A44" s="2"/>
      <c r="B44" s="2"/>
      <c r="C44" s="2"/>
      <c r="D44" s="2"/>
      <c r="E44" s="2"/>
      <c r="F44" s="2"/>
      <c r="G44" s="2"/>
      <c r="H44" s="2"/>
      <c r="I44" s="52" t="s">
        <v>81</v>
      </c>
      <c r="J44" s="2"/>
      <c r="K44" s="2"/>
      <c r="L44" s="2"/>
      <c r="M44" s="2"/>
      <c r="N44" s="51" t="s">
        <v>86</v>
      </c>
      <c r="O44" s="43"/>
      <c r="P44" s="28"/>
      <c r="U44" s="52" t="s">
        <v>84</v>
      </c>
    </row>
    <row r="45" spans="1:24" ht="12.75">
      <c r="A45" s="62" t="s">
        <v>69</v>
      </c>
      <c r="B45" s="62" t="s">
        <v>41</v>
      </c>
      <c r="C45" s="63"/>
      <c r="D45" s="64"/>
      <c r="E45" s="65">
        <v>55800</v>
      </c>
      <c r="F45" s="62" t="s">
        <v>42</v>
      </c>
      <c r="G45" s="63"/>
      <c r="H45" s="64"/>
      <c r="I45" s="8">
        <v>54000</v>
      </c>
      <c r="J45" s="28" t="s">
        <v>42</v>
      </c>
      <c r="K45" s="2" t="s">
        <v>70</v>
      </c>
      <c r="L45" s="2" t="s">
        <v>71</v>
      </c>
      <c r="M45" s="2"/>
      <c r="N45" s="8">
        <v>57000</v>
      </c>
      <c r="O45" s="50" t="s">
        <v>79</v>
      </c>
      <c r="P45" s="2" t="s">
        <v>80</v>
      </c>
      <c r="U45" s="30">
        <v>55200</v>
      </c>
      <c r="V45" s="28" t="s">
        <v>85</v>
      </c>
      <c r="W45" s="28"/>
      <c r="X45" s="55"/>
    </row>
    <row r="46" spans="1:23" ht="12.75">
      <c r="A46" s="62" t="s">
        <v>61</v>
      </c>
      <c r="B46" s="63"/>
      <c r="C46" s="63"/>
      <c r="D46" s="64"/>
      <c r="E46" s="66">
        <v>54442</v>
      </c>
      <c r="F46" s="63"/>
      <c r="G46" s="63"/>
      <c r="H46" s="64"/>
      <c r="I46" s="45">
        <v>53071</v>
      </c>
      <c r="J46" s="2"/>
      <c r="K46" s="2" t="s">
        <v>60</v>
      </c>
      <c r="L46" s="2"/>
      <c r="M46" s="2"/>
      <c r="N46" s="44">
        <v>53071</v>
      </c>
      <c r="O46" s="8"/>
      <c r="P46" s="2"/>
      <c r="U46" s="61">
        <v>53071</v>
      </c>
      <c r="V46" s="28"/>
      <c r="W46" s="28"/>
    </row>
    <row r="47" spans="1:23" ht="12.75">
      <c r="A47" s="2"/>
      <c r="B47" s="2"/>
      <c r="C47" s="2"/>
      <c r="E47" s="8">
        <f>+E45-E46</f>
        <v>1358</v>
      </c>
      <c r="F47" s="2"/>
      <c r="G47" s="2"/>
      <c r="I47" s="8">
        <f>+I45-I46</f>
        <v>929</v>
      </c>
      <c r="J47" s="2"/>
      <c r="K47" s="28"/>
      <c r="L47" s="8"/>
      <c r="M47" s="8"/>
      <c r="N47" s="30">
        <f>+N45-N46</f>
        <v>3929</v>
      </c>
      <c r="O47" s="42" t="s">
        <v>82</v>
      </c>
      <c r="P47" s="33"/>
      <c r="U47" s="30">
        <v>2129</v>
      </c>
      <c r="V47" s="28"/>
      <c r="W47" s="28"/>
    </row>
    <row r="48" spans="6:23" ht="12.75">
      <c r="F48" s="2"/>
      <c r="G48" s="2"/>
      <c r="I48" s="8"/>
      <c r="J48" s="2"/>
      <c r="K48" s="2"/>
      <c r="L48" s="8"/>
      <c r="M48" s="8"/>
      <c r="N48" s="8"/>
      <c r="O48" s="8"/>
      <c r="P48" s="28"/>
      <c r="U48" s="56">
        <v>10000</v>
      </c>
      <c r="V48" s="28" t="s">
        <v>87</v>
      </c>
      <c r="W48" s="28"/>
    </row>
    <row r="49" spans="6:23" ht="12.75">
      <c r="F49" s="2"/>
      <c r="G49" s="2"/>
      <c r="I49" s="8"/>
      <c r="J49" s="2"/>
      <c r="K49" s="2"/>
      <c r="L49" s="8"/>
      <c r="M49" s="52"/>
      <c r="O49" s="8"/>
      <c r="P49" s="28"/>
      <c r="U49" s="57">
        <v>12129</v>
      </c>
      <c r="V49" s="28" t="s">
        <v>88</v>
      </c>
      <c r="W49" s="28"/>
    </row>
    <row r="50" spans="1:21" ht="12.75">
      <c r="A50" s="67" t="s">
        <v>72</v>
      </c>
      <c r="B50" s="68"/>
      <c r="C50" s="68"/>
      <c r="D50" s="66"/>
      <c r="E50" s="59">
        <v>29529</v>
      </c>
      <c r="F50" s="63"/>
      <c r="G50" s="63"/>
      <c r="H50" s="13"/>
      <c r="I50" s="8">
        <v>59543</v>
      </c>
      <c r="J50" s="2"/>
      <c r="K50" s="2"/>
      <c r="L50" s="8"/>
      <c r="M50" s="8"/>
      <c r="N50" s="8">
        <v>55200</v>
      </c>
      <c r="O50" s="8"/>
      <c r="P50" s="2"/>
      <c r="U50" s="1"/>
    </row>
    <row r="51" spans="1:16" ht="12.75">
      <c r="A51" s="67" t="s">
        <v>73</v>
      </c>
      <c r="B51" s="63"/>
      <c r="C51" s="63"/>
      <c r="D51" s="63"/>
      <c r="E51" s="66">
        <f>+E47</f>
        <v>1358</v>
      </c>
      <c r="F51" s="63"/>
      <c r="G51" s="63"/>
      <c r="H51" s="2"/>
      <c r="I51" s="44">
        <v>30000</v>
      </c>
      <c r="J51" s="2"/>
      <c r="K51" s="2"/>
      <c r="L51" s="8"/>
      <c r="M51" s="8"/>
      <c r="N51" s="8"/>
      <c r="O51" s="42"/>
      <c r="P51" s="2"/>
    </row>
    <row r="52" spans="1:16" s="49" customFormat="1" ht="12.75">
      <c r="A52" s="62" t="s">
        <v>48</v>
      </c>
      <c r="B52" s="63"/>
      <c r="C52" s="63"/>
      <c r="D52" s="59"/>
      <c r="E52" s="59">
        <f>E50+E51</f>
        <v>30887</v>
      </c>
      <c r="F52" s="63"/>
      <c r="G52" s="63"/>
      <c r="H52" s="48"/>
      <c r="I52" s="48">
        <f>+I50-I51</f>
        <v>29543</v>
      </c>
      <c r="J52" s="47"/>
      <c r="L52" s="48"/>
      <c r="M52" s="48"/>
      <c r="N52" s="48"/>
      <c r="O52" s="48"/>
      <c r="P52" s="47"/>
    </row>
    <row r="53" spans="1:9" ht="12.75">
      <c r="A53" s="69" t="s">
        <v>83</v>
      </c>
      <c r="B53" s="69"/>
      <c r="C53" s="69"/>
      <c r="D53" s="70"/>
      <c r="E53" s="70"/>
      <c r="F53" s="69"/>
      <c r="G53" s="69"/>
      <c r="I53" s="58">
        <v>12129</v>
      </c>
    </row>
    <row r="54" spans="1:11" ht="12.75">
      <c r="A54" s="63"/>
      <c r="B54" s="64"/>
      <c r="C54" s="64"/>
      <c r="D54" s="64"/>
      <c r="E54" s="71"/>
      <c r="F54" s="64"/>
      <c r="G54" s="64"/>
      <c r="I54" s="59">
        <f>SUM(I52:I53)</f>
        <v>41672</v>
      </c>
      <c r="K54" s="46" t="s">
        <v>74</v>
      </c>
    </row>
    <row r="55" spans="3:9" ht="12.75">
      <c r="C55" s="16"/>
      <c r="D55" s="20"/>
      <c r="E55" s="1"/>
      <c r="I55" s="8"/>
    </row>
    <row r="56" spans="1:9" ht="12.75">
      <c r="A56" s="2"/>
      <c r="C56" s="16"/>
      <c r="D56" s="1"/>
      <c r="E56" s="1"/>
      <c r="I56" s="8"/>
    </row>
    <row r="57" spans="5:9" ht="12.75">
      <c r="E57" s="15"/>
      <c r="I57" s="8"/>
    </row>
    <row r="58" spans="1:9" ht="12.75">
      <c r="A58" s="17"/>
      <c r="B58" s="17"/>
      <c r="C58" s="17"/>
      <c r="D58" s="18"/>
      <c r="E58" s="1"/>
      <c r="I58" s="19"/>
    </row>
    <row r="59" spans="1:5" ht="12.75">
      <c r="A59" s="17"/>
      <c r="B59" s="17"/>
      <c r="C59" s="17"/>
      <c r="D59" s="17"/>
      <c r="E59" s="1"/>
    </row>
    <row r="60" ht="12.75">
      <c r="E60" s="1"/>
    </row>
  </sheetData>
  <sheetProtection/>
  <mergeCells count="2">
    <mergeCell ref="I3:L3"/>
    <mergeCell ref="I4:L4"/>
  </mergeCells>
  <printOptions/>
  <pageMargins left="0.52" right="0" top="0.13" bottom="0" header="0" footer="0"/>
  <pageSetup fitToHeight="1" fitToWidth="1" horizontalDpi="600" verticalDpi="600" orientation="landscape" scale="81" r:id="rId1"/>
  <colBreaks count="1" manualBreakCount="1">
    <brk id="16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Bliss Properties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Bliss Property Management, Inc</dc:creator>
  <cp:keywords/>
  <dc:description/>
  <cp:lastModifiedBy>Carol</cp:lastModifiedBy>
  <cp:lastPrinted>2011-08-11T00:19:28Z</cp:lastPrinted>
  <dcterms:created xsi:type="dcterms:W3CDTF">2001-10-05T15:04:43Z</dcterms:created>
  <dcterms:modified xsi:type="dcterms:W3CDTF">2011-08-11T00:19:40Z</dcterms:modified>
  <cp:category/>
  <cp:version/>
  <cp:contentType/>
  <cp:contentStatus/>
</cp:coreProperties>
</file>