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195" windowHeight="72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Sheet1!$A$1:$T$54</definedName>
  </definedNames>
  <calcPr calcId="125725"/>
</workbook>
</file>

<file path=xl/calcChain.xml><?xml version="1.0" encoding="utf-8"?>
<calcChain xmlns="http://schemas.openxmlformats.org/spreadsheetml/2006/main">
  <c r="S54" i="1"/>
  <c r="S50"/>
  <c r="T50" s="1"/>
  <c r="H50"/>
  <c r="D50"/>
  <c r="H35"/>
  <c r="N20" l="1"/>
  <c r="D44"/>
  <c r="D43"/>
  <c r="D35"/>
  <c r="D33"/>
  <c r="D32"/>
  <c r="D31"/>
  <c r="D26"/>
  <c r="D25"/>
  <c r="D24"/>
  <c r="D16"/>
  <c r="D14"/>
  <c r="L50" l="1"/>
  <c r="N11"/>
  <c r="J14"/>
  <c r="N14" s="1"/>
  <c r="J13"/>
  <c r="N13" s="1"/>
  <c r="N12"/>
  <c r="J10"/>
  <c r="J45"/>
  <c r="N45" s="1"/>
  <c r="J23"/>
  <c r="N23" s="1"/>
  <c r="J26"/>
  <c r="N26" s="1"/>
  <c r="J19"/>
  <c r="N19" s="1"/>
  <c r="J29"/>
  <c r="N29" s="1"/>
  <c r="J22"/>
  <c r="N22" s="1"/>
  <c r="J35"/>
  <c r="N35" s="1"/>
  <c r="H33"/>
  <c r="J33" s="1"/>
  <c r="N33" s="1"/>
  <c r="J42"/>
  <c r="N42" s="1"/>
  <c r="H44"/>
  <c r="J44" s="1"/>
  <c r="N44" s="1"/>
  <c r="H24"/>
  <c r="J24" s="1"/>
  <c r="N24" s="1"/>
  <c r="H39"/>
  <c r="J39" s="1"/>
  <c r="N39" s="1"/>
  <c r="J41"/>
  <c r="N41" s="1"/>
  <c r="J27"/>
  <c r="N27" s="1"/>
  <c r="H17"/>
  <c r="J17" s="1"/>
  <c r="J18"/>
  <c r="N18" s="1"/>
  <c r="J36"/>
  <c r="N36" s="1"/>
  <c r="H37"/>
  <c r="J37" s="1"/>
  <c r="N37" s="1"/>
  <c r="J21"/>
  <c r="N21" s="1"/>
  <c r="J32"/>
  <c r="N32" s="1"/>
  <c r="J46"/>
  <c r="N46" s="1"/>
  <c r="J30"/>
  <c r="N30" s="1"/>
  <c r="H43"/>
  <c r="J43" s="1"/>
  <c r="N43" s="1"/>
  <c r="H31"/>
  <c r="J31" s="1"/>
  <c r="N31" s="1"/>
  <c r="H47"/>
  <c r="J47" s="1"/>
  <c r="J34"/>
  <c r="N34" s="1"/>
  <c r="H25"/>
  <c r="J28"/>
  <c r="N28" s="1"/>
  <c r="N17" l="1"/>
  <c r="N50" s="1"/>
  <c r="J50"/>
</calcChain>
</file>

<file path=xl/sharedStrings.xml><?xml version="1.0" encoding="utf-8"?>
<sst xmlns="http://schemas.openxmlformats.org/spreadsheetml/2006/main" count="88" uniqueCount="68">
  <si>
    <t>Dues into Reserve Account</t>
  </si>
  <si>
    <t xml:space="preserve">INCOME </t>
  </si>
  <si>
    <t>Dues Income</t>
  </si>
  <si>
    <t>EXPENSES</t>
  </si>
  <si>
    <t xml:space="preserve">Estimated </t>
  </si>
  <si>
    <t>Accounting</t>
  </si>
  <si>
    <t>Alarm Monitoring</t>
  </si>
  <si>
    <t>Cable TV</t>
  </si>
  <si>
    <t>Electric-Entry</t>
  </si>
  <si>
    <t>Insurance</t>
  </si>
  <si>
    <t>Landscaping</t>
  </si>
  <si>
    <t>Maintenance Exterior</t>
  </si>
  <si>
    <t xml:space="preserve">  Tree Spraying</t>
  </si>
  <si>
    <t xml:space="preserve">  Maintenance Ext- other</t>
  </si>
  <si>
    <t>Maintenance Interior</t>
  </si>
  <si>
    <t>Managemant Fee</t>
  </si>
  <si>
    <t>Miscellaneous</t>
  </si>
  <si>
    <t xml:space="preserve">  Reserve Study Consultant</t>
  </si>
  <si>
    <t xml:space="preserve">  Legal And Professional Fees</t>
  </si>
  <si>
    <t>Office Expense</t>
  </si>
  <si>
    <t>Sewer</t>
  </si>
  <si>
    <t>Storage Unit</t>
  </si>
  <si>
    <t>Trash Removal</t>
  </si>
  <si>
    <t>Water</t>
  </si>
  <si>
    <t xml:space="preserve">  Water Extra Usage</t>
  </si>
  <si>
    <t xml:space="preserve">  Water - Sprinkler</t>
  </si>
  <si>
    <t xml:space="preserve">  Water - Base</t>
  </si>
  <si>
    <t>Window Cleaning</t>
  </si>
  <si>
    <t xml:space="preserve">  Roof Repairs</t>
  </si>
  <si>
    <t>Budget</t>
  </si>
  <si>
    <t>Inc and Exps</t>
  </si>
  <si>
    <t>Ineterest Income</t>
  </si>
  <si>
    <t xml:space="preserve">TOTAL </t>
  </si>
  <si>
    <t xml:space="preserve">Reimbursed by Owner </t>
  </si>
  <si>
    <t xml:space="preserve">  Driveway Repairs</t>
  </si>
  <si>
    <t>Painting</t>
  </si>
  <si>
    <t>Late Fees</t>
  </si>
  <si>
    <t xml:space="preserve">(under) </t>
  </si>
  <si>
    <t>same</t>
  </si>
  <si>
    <t xml:space="preserve">Proposed </t>
  </si>
  <si>
    <t xml:space="preserve">same - prepaid for discount </t>
  </si>
  <si>
    <t xml:space="preserve">owners billed </t>
  </si>
  <si>
    <t>zero</t>
  </si>
  <si>
    <t>Same</t>
  </si>
  <si>
    <t xml:space="preserve">$ Over </t>
  </si>
  <si>
    <t>Operating Fund</t>
  </si>
  <si>
    <t>Accrual</t>
  </si>
  <si>
    <t>Contingency</t>
  </si>
  <si>
    <t>Oct, 2013</t>
  </si>
  <si>
    <t>thru July, 2014</t>
  </si>
  <si>
    <t>Aug, Sept 2014</t>
  </si>
  <si>
    <t xml:space="preserve"> 2013-2014</t>
  </si>
  <si>
    <t>CHARTER RIDGE Estimated annual expenses as of July 31, 2014</t>
  </si>
  <si>
    <t xml:space="preserve">   (extra roof, heavy equipment and shoveling) </t>
  </si>
  <si>
    <t>Extra Snow Removal</t>
  </si>
  <si>
    <t>Snow Plowing Contract</t>
  </si>
  <si>
    <t>Snow Shoveling Contract</t>
  </si>
  <si>
    <t>increase $25</t>
  </si>
  <si>
    <t>2014-2015</t>
  </si>
  <si>
    <t xml:space="preserve"> increased rates $33/mth</t>
  </si>
  <si>
    <t>increase $100</t>
  </si>
  <si>
    <t xml:space="preserve">same </t>
  </si>
  <si>
    <t>increase rates</t>
  </si>
  <si>
    <t>increase</t>
  </si>
  <si>
    <t>incr $40/nth</t>
  </si>
  <si>
    <t>Total Recurring Expenses</t>
  </si>
  <si>
    <t>Back Deck Staining</t>
  </si>
  <si>
    <t xml:space="preserve">Total Annual Expense Budget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</si>
</sst>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quotePrefix="1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1" xfId="1" applyNumberFormat="1" applyFont="1" applyBorder="1"/>
    <xf numFmtId="164" fontId="5" fillId="0" borderId="0" xfId="1" applyNumberFormat="1" applyFont="1"/>
    <xf numFmtId="164" fontId="0" fillId="0" borderId="2" xfId="1" applyNumberFormat="1" applyFont="1" applyBorder="1"/>
    <xf numFmtId="0" fontId="6" fillId="0" borderId="0" xfId="0" applyFont="1"/>
    <xf numFmtId="164" fontId="6" fillId="0" borderId="2" xfId="1" applyNumberFormat="1" applyFont="1" applyBorder="1"/>
    <xf numFmtId="164" fontId="0" fillId="0" borderId="0" xfId="1" applyNumberFormat="1" applyFont="1" applyBorder="1"/>
    <xf numFmtId="164" fontId="0" fillId="0" borderId="2" xfId="1" quotePrefix="1" applyNumberFormat="1" applyFont="1" applyBorder="1"/>
    <xf numFmtId="164" fontId="0" fillId="0" borderId="3" xfId="1" applyNumberFormat="1" applyFont="1" applyBorder="1"/>
    <xf numFmtId="164" fontId="0" fillId="0" borderId="0" xfId="0" applyNumberFormat="1"/>
    <xf numFmtId="49" fontId="1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3" fillId="0" borderId="1" xfId="0" applyFont="1" applyBorder="1"/>
    <xf numFmtId="164" fontId="7" fillId="0" borderId="0" xfId="1" applyNumberFormat="1" applyFont="1"/>
    <xf numFmtId="0" fontId="6" fillId="0" borderId="0" xfId="0" applyFont="1" applyAlignme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4"/>
  <sheetViews>
    <sheetView tabSelected="1" topLeftCell="A20" zoomScaleNormal="100" workbookViewId="0">
      <selection activeCell="S20" sqref="S20"/>
    </sheetView>
  </sheetViews>
  <sheetFormatPr defaultRowHeight="15"/>
  <cols>
    <col min="3" max="3" width="9.42578125" customWidth="1"/>
    <col min="4" max="4" width="14" customWidth="1"/>
    <col min="5" max="5" width="2.42578125" customWidth="1"/>
    <col min="6" max="6" width="16.28515625" hidden="1" customWidth="1"/>
    <col min="7" max="7" width="14.42578125" hidden="1" customWidth="1"/>
    <col min="8" max="8" width="14.42578125" customWidth="1"/>
    <col min="9" max="9" width="2.42578125" customWidth="1"/>
    <col min="10" max="10" width="12.140625" style="7" customWidth="1"/>
    <col min="11" max="11" width="2.42578125" customWidth="1"/>
    <col min="12" max="12" width="8.7109375" style="7" customWidth="1"/>
    <col min="13" max="13" width="3" customWidth="1"/>
    <col min="14" max="14" width="9.5703125" style="7" customWidth="1"/>
    <col min="15" max="15" width="2.7109375" customWidth="1"/>
    <col min="16" max="16" width="16.85546875" style="6" customWidth="1"/>
    <col min="17" max="17" width="1.140625" customWidth="1"/>
    <col min="18" max="18" width="2" customWidth="1"/>
    <col min="19" max="19" width="11" style="7" customWidth="1"/>
  </cols>
  <sheetData>
    <row r="1" spans="1:19">
      <c r="A1" s="1" t="s">
        <v>52</v>
      </c>
    </row>
    <row r="2" spans="1:19">
      <c r="A2" s="1" t="s">
        <v>45</v>
      </c>
      <c r="J2" s="8"/>
    </row>
    <row r="3" spans="1:19">
      <c r="A3" s="1" t="s">
        <v>46</v>
      </c>
      <c r="J3" s="8" t="s">
        <v>4</v>
      </c>
    </row>
    <row r="4" spans="1:19">
      <c r="D4" s="8" t="s">
        <v>30</v>
      </c>
      <c r="E4" s="1"/>
      <c r="F4" s="1"/>
      <c r="G4" s="8"/>
      <c r="H4" s="8" t="s">
        <v>4</v>
      </c>
      <c r="I4" s="1"/>
      <c r="J4" s="8" t="s">
        <v>30</v>
      </c>
      <c r="K4" s="1"/>
      <c r="L4" s="8"/>
      <c r="M4" s="1"/>
      <c r="N4" s="8" t="s">
        <v>44</v>
      </c>
      <c r="O4" s="1"/>
      <c r="S4" s="8" t="s">
        <v>39</v>
      </c>
    </row>
    <row r="5" spans="1:19">
      <c r="D5" s="8" t="s">
        <v>48</v>
      </c>
      <c r="E5" s="1"/>
      <c r="F5" s="1"/>
      <c r="G5" s="8"/>
      <c r="H5" s="8" t="s">
        <v>30</v>
      </c>
      <c r="I5" s="1"/>
      <c r="J5" s="8" t="s">
        <v>32</v>
      </c>
      <c r="K5" s="1"/>
      <c r="L5" s="8" t="s">
        <v>29</v>
      </c>
      <c r="M5" s="1"/>
      <c r="N5" s="8" t="s">
        <v>29</v>
      </c>
      <c r="O5" s="1"/>
      <c r="S5" s="8" t="s">
        <v>58</v>
      </c>
    </row>
    <row r="6" spans="1:19">
      <c r="D6" s="8" t="s">
        <v>49</v>
      </c>
      <c r="E6" s="1"/>
      <c r="F6" s="1"/>
      <c r="G6" s="8"/>
      <c r="H6" s="8" t="s">
        <v>50</v>
      </c>
      <c r="I6" s="1"/>
      <c r="J6" s="8" t="s">
        <v>51</v>
      </c>
      <c r="K6" s="1"/>
      <c r="L6" s="8"/>
      <c r="M6" s="1"/>
      <c r="N6" s="8" t="s">
        <v>37</v>
      </c>
      <c r="O6" s="1"/>
      <c r="S6" s="8" t="s">
        <v>29</v>
      </c>
    </row>
    <row r="7" spans="1:19">
      <c r="D7" s="18"/>
      <c r="E7" s="1"/>
      <c r="F7" s="1"/>
      <c r="G7" s="9"/>
      <c r="H7" s="9"/>
      <c r="I7" s="1"/>
      <c r="J7" s="9"/>
      <c r="K7" s="1"/>
      <c r="L7" s="9"/>
      <c r="M7" s="1"/>
      <c r="N7" s="19"/>
      <c r="O7" s="2"/>
      <c r="P7" s="20"/>
      <c r="S7" s="9"/>
    </row>
    <row r="8" spans="1:19">
      <c r="F8" s="1"/>
      <c r="G8" s="1"/>
      <c r="H8" s="1"/>
    </row>
    <row r="9" spans="1:19">
      <c r="A9" s="4" t="s">
        <v>1</v>
      </c>
    </row>
    <row r="10" spans="1:19">
      <c r="A10" t="s">
        <v>0</v>
      </c>
      <c r="J10" s="7">
        <f>+H10+D10</f>
        <v>0</v>
      </c>
      <c r="L10" s="10">
        <v>0</v>
      </c>
      <c r="S10" s="7">
        <v>9816</v>
      </c>
    </row>
    <row r="11" spans="1:19">
      <c r="A11" t="s">
        <v>2</v>
      </c>
      <c r="D11" s="17">
        <v>76439</v>
      </c>
      <c r="G11" s="17"/>
      <c r="H11" s="17">
        <v>7285</v>
      </c>
      <c r="J11" s="7">
        <v>83727</v>
      </c>
      <c r="L11" s="21">
        <v>83727</v>
      </c>
      <c r="N11" s="7">
        <f>+J11-L11</f>
        <v>0</v>
      </c>
      <c r="S11" s="7">
        <v>102214</v>
      </c>
    </row>
    <row r="12" spans="1:19">
      <c r="A12" t="s">
        <v>31</v>
      </c>
      <c r="N12" s="7">
        <f>+J12-L12</f>
        <v>0</v>
      </c>
    </row>
    <row r="13" spans="1:19">
      <c r="A13" t="s">
        <v>33</v>
      </c>
      <c r="D13" s="7">
        <v>1916</v>
      </c>
      <c r="J13" s="7">
        <f>+H13+D13</f>
        <v>1916</v>
      </c>
      <c r="L13" s="7">
        <v>0</v>
      </c>
      <c r="N13" s="7">
        <f>+L13-J13</f>
        <v>-1916</v>
      </c>
    </row>
    <row r="14" spans="1:19">
      <c r="A14" t="s">
        <v>36</v>
      </c>
      <c r="D14" s="17">
        <f>+C14 + E14</f>
        <v>0</v>
      </c>
      <c r="G14" s="17"/>
      <c r="H14" s="17"/>
      <c r="J14" s="7">
        <f>+H14+D14</f>
        <v>0</v>
      </c>
      <c r="N14" s="7">
        <f>+J14-L14</f>
        <v>0</v>
      </c>
    </row>
    <row r="16" spans="1:19">
      <c r="A16" s="5" t="s">
        <v>3</v>
      </c>
      <c r="D16" s="17">
        <f>+C16 + E16</f>
        <v>0</v>
      </c>
    </row>
    <row r="17" spans="1:19">
      <c r="A17" t="s">
        <v>5</v>
      </c>
      <c r="D17" s="17">
        <v>525</v>
      </c>
      <c r="G17" s="17"/>
      <c r="H17" s="17">
        <f>+I17-G17</f>
        <v>0</v>
      </c>
      <c r="J17" s="7">
        <f>+H17+D17</f>
        <v>525</v>
      </c>
      <c r="L17" s="7">
        <v>500</v>
      </c>
      <c r="N17" s="7">
        <f>+J17-L17</f>
        <v>25</v>
      </c>
      <c r="P17" s="6" t="s">
        <v>57</v>
      </c>
      <c r="S17" s="7">
        <v>525</v>
      </c>
    </row>
    <row r="18" spans="1:19">
      <c r="A18" t="s">
        <v>6</v>
      </c>
      <c r="D18" s="17">
        <v>2469</v>
      </c>
      <c r="G18" s="17"/>
      <c r="H18" s="17">
        <v>823</v>
      </c>
      <c r="J18" s="7">
        <f>+H18+D18</f>
        <v>3292</v>
      </c>
      <c r="L18" s="7">
        <v>3292</v>
      </c>
      <c r="N18" s="7">
        <f>+J18-L18</f>
        <v>0</v>
      </c>
      <c r="P18" s="6" t="s">
        <v>38</v>
      </c>
      <c r="S18" s="7">
        <v>3292</v>
      </c>
    </row>
    <row r="19" spans="1:19">
      <c r="A19" t="s">
        <v>7</v>
      </c>
      <c r="D19" s="17">
        <v>4266</v>
      </c>
      <c r="G19" s="17"/>
      <c r="H19" s="17">
        <v>868</v>
      </c>
      <c r="J19" s="7">
        <f>+H19+D19</f>
        <v>5134</v>
      </c>
      <c r="L19" s="7">
        <v>5040</v>
      </c>
      <c r="N19" s="7">
        <f t="shared" ref="N19:N46" si="0">+J19-L19</f>
        <v>94</v>
      </c>
      <c r="P19" s="6" t="s">
        <v>59</v>
      </c>
      <c r="S19" s="7">
        <v>5436</v>
      </c>
    </row>
    <row r="20" spans="1:19">
      <c r="A20" t="s">
        <v>47</v>
      </c>
      <c r="D20" s="17">
        <v>0</v>
      </c>
      <c r="G20" s="17"/>
      <c r="H20" s="17">
        <v>0</v>
      </c>
      <c r="J20" s="7">
        <v>0</v>
      </c>
      <c r="L20" s="7">
        <v>3875</v>
      </c>
      <c r="N20" s="7">
        <f t="shared" si="0"/>
        <v>-3875</v>
      </c>
      <c r="P20" s="6" t="s">
        <v>61</v>
      </c>
    </row>
    <row r="21" spans="1:19">
      <c r="A21" t="s">
        <v>8</v>
      </c>
      <c r="D21" s="17">
        <v>165</v>
      </c>
      <c r="G21" s="17"/>
      <c r="H21" s="17">
        <v>30</v>
      </c>
      <c r="J21" s="7">
        <f>+H21+D21</f>
        <v>195</v>
      </c>
      <c r="L21" s="7">
        <v>204</v>
      </c>
      <c r="N21" s="7">
        <f t="shared" si="0"/>
        <v>-9</v>
      </c>
      <c r="P21" s="6" t="s">
        <v>38</v>
      </c>
      <c r="S21" s="7">
        <v>204</v>
      </c>
    </row>
    <row r="22" spans="1:19">
      <c r="A22" t="s">
        <v>9</v>
      </c>
      <c r="D22" s="17">
        <v>13080</v>
      </c>
      <c r="G22" s="17"/>
      <c r="H22" s="17">
        <v>7199</v>
      </c>
      <c r="J22" s="7">
        <f>+H22+D22</f>
        <v>20279</v>
      </c>
      <c r="L22" s="21">
        <v>20279</v>
      </c>
      <c r="N22" s="7">
        <f t="shared" si="0"/>
        <v>0</v>
      </c>
      <c r="P22" s="6" t="s">
        <v>62</v>
      </c>
      <c r="S22" s="7">
        <v>20786</v>
      </c>
    </row>
    <row r="23" spans="1:19">
      <c r="A23" t="s">
        <v>10</v>
      </c>
      <c r="D23" s="17">
        <v>1758</v>
      </c>
      <c r="G23" s="17"/>
      <c r="H23" s="17">
        <v>1984</v>
      </c>
      <c r="J23" s="7">
        <f>+H23+D23</f>
        <v>3742</v>
      </c>
      <c r="L23" s="7">
        <v>3600</v>
      </c>
      <c r="N23" s="7">
        <f t="shared" si="0"/>
        <v>142</v>
      </c>
      <c r="P23" s="6" t="s">
        <v>60</v>
      </c>
      <c r="S23" s="7">
        <v>3700</v>
      </c>
    </row>
    <row r="24" spans="1:19">
      <c r="A24" t="s">
        <v>11</v>
      </c>
      <c r="D24" s="17">
        <f>+C24 + E24</f>
        <v>0</v>
      </c>
      <c r="G24" s="17"/>
      <c r="H24" s="17">
        <f>+I24-G24</f>
        <v>0</v>
      </c>
      <c r="J24" s="7">
        <f>+H24+D24</f>
        <v>0</v>
      </c>
      <c r="N24" s="7">
        <f t="shared" si="0"/>
        <v>0</v>
      </c>
    </row>
    <row r="25" spans="1:19">
      <c r="A25" t="s">
        <v>34</v>
      </c>
      <c r="D25" s="17">
        <f>+C25 + E25</f>
        <v>0</v>
      </c>
      <c r="G25" s="17"/>
      <c r="H25" s="17">
        <f>+I25-G25</f>
        <v>0</v>
      </c>
      <c r="J25" s="21">
        <v>0</v>
      </c>
      <c r="L25" s="7">
        <v>0</v>
      </c>
      <c r="P25" s="6" t="s">
        <v>42</v>
      </c>
      <c r="S25" s="7">
        <v>0</v>
      </c>
    </row>
    <row r="26" spans="1:19">
      <c r="A26" t="s">
        <v>12</v>
      </c>
      <c r="D26" s="17">
        <f>+C26 + E26</f>
        <v>0</v>
      </c>
      <c r="G26" s="17"/>
      <c r="H26" s="17">
        <v>500</v>
      </c>
      <c r="J26" s="7">
        <f t="shared" ref="J26:J47" si="1">+H26+D26</f>
        <v>500</v>
      </c>
      <c r="L26" s="7">
        <v>500</v>
      </c>
      <c r="N26" s="7">
        <f t="shared" si="0"/>
        <v>0</v>
      </c>
      <c r="P26" s="6" t="s">
        <v>38</v>
      </c>
      <c r="S26" s="7">
        <v>500</v>
      </c>
    </row>
    <row r="27" spans="1:19">
      <c r="A27" t="s">
        <v>28</v>
      </c>
      <c r="D27" s="17">
        <v>1013</v>
      </c>
      <c r="G27" s="17"/>
      <c r="H27" s="17">
        <v>7025</v>
      </c>
      <c r="J27" s="7">
        <f t="shared" si="1"/>
        <v>8038</v>
      </c>
      <c r="L27" s="7">
        <v>0</v>
      </c>
      <c r="N27" s="7">
        <f t="shared" si="0"/>
        <v>8038</v>
      </c>
      <c r="P27" s="6" t="s">
        <v>38</v>
      </c>
      <c r="S27" s="7">
        <v>8100</v>
      </c>
    </row>
    <row r="28" spans="1:19">
      <c r="A28" t="s">
        <v>13</v>
      </c>
      <c r="D28" s="17">
        <v>770</v>
      </c>
      <c r="G28" s="17"/>
      <c r="H28" s="17">
        <v>828</v>
      </c>
      <c r="J28" s="7">
        <f t="shared" si="1"/>
        <v>1598</v>
      </c>
      <c r="L28" s="7">
        <v>2000</v>
      </c>
      <c r="N28" s="7">
        <f t="shared" si="0"/>
        <v>-402</v>
      </c>
      <c r="P28" s="6" t="s">
        <v>38</v>
      </c>
      <c r="S28" s="7">
        <v>2000</v>
      </c>
    </row>
    <row r="29" spans="1:19">
      <c r="A29" t="s">
        <v>14</v>
      </c>
      <c r="D29" s="17">
        <v>1728</v>
      </c>
      <c r="G29" s="17"/>
      <c r="H29" s="17">
        <v>272</v>
      </c>
      <c r="J29" s="7">
        <f t="shared" si="1"/>
        <v>2000</v>
      </c>
      <c r="L29" s="7">
        <v>2000</v>
      </c>
      <c r="N29" s="7">
        <f t="shared" si="0"/>
        <v>0</v>
      </c>
      <c r="P29" s="6" t="s">
        <v>38</v>
      </c>
      <c r="S29" s="7">
        <v>2000</v>
      </c>
    </row>
    <row r="30" spans="1:19">
      <c r="A30" t="s">
        <v>15</v>
      </c>
      <c r="D30" s="17">
        <v>6100</v>
      </c>
      <c r="G30" s="17"/>
      <c r="H30" s="17">
        <v>1220</v>
      </c>
      <c r="J30" s="7">
        <f t="shared" si="1"/>
        <v>7320</v>
      </c>
      <c r="L30" s="7">
        <v>7320</v>
      </c>
      <c r="N30" s="7">
        <f t="shared" si="0"/>
        <v>0</v>
      </c>
      <c r="P30" s="6" t="s">
        <v>38</v>
      </c>
      <c r="S30" s="7">
        <v>7320</v>
      </c>
    </row>
    <row r="31" spans="1:19">
      <c r="A31" t="s">
        <v>16</v>
      </c>
      <c r="D31" s="17">
        <f>+C31 + E31</f>
        <v>0</v>
      </c>
      <c r="G31" s="17"/>
      <c r="H31" s="17">
        <f>+I31-G31</f>
        <v>0</v>
      </c>
      <c r="J31" s="7">
        <f t="shared" si="1"/>
        <v>0</v>
      </c>
      <c r="N31" s="7">
        <f t="shared" si="0"/>
        <v>0</v>
      </c>
    </row>
    <row r="32" spans="1:19">
      <c r="A32" t="s">
        <v>17</v>
      </c>
      <c r="D32" s="17">
        <f>+C32 + E32</f>
        <v>0</v>
      </c>
      <c r="G32" s="17"/>
      <c r="H32" s="17">
        <v>500</v>
      </c>
      <c r="J32" s="7">
        <f t="shared" si="1"/>
        <v>500</v>
      </c>
      <c r="L32" s="7">
        <v>500</v>
      </c>
      <c r="N32" s="7">
        <f t="shared" si="0"/>
        <v>0</v>
      </c>
      <c r="P32" s="6" t="s">
        <v>38</v>
      </c>
      <c r="S32" s="7">
        <v>500</v>
      </c>
    </row>
    <row r="33" spans="1:19">
      <c r="A33" t="s">
        <v>18</v>
      </c>
      <c r="D33" s="17">
        <f>+C33 + E33</f>
        <v>0</v>
      </c>
      <c r="G33" s="17"/>
      <c r="H33" s="17">
        <f>+I33-G33</f>
        <v>0</v>
      </c>
      <c r="J33" s="7">
        <f t="shared" si="1"/>
        <v>0</v>
      </c>
      <c r="L33" s="7">
        <v>500</v>
      </c>
      <c r="N33" s="7">
        <f t="shared" si="0"/>
        <v>-500</v>
      </c>
      <c r="P33" s="6" t="s">
        <v>38</v>
      </c>
      <c r="S33" s="7">
        <v>500</v>
      </c>
    </row>
    <row r="34" spans="1:19">
      <c r="A34" t="s">
        <v>19</v>
      </c>
      <c r="D34" s="17">
        <v>74</v>
      </c>
      <c r="G34" s="17"/>
      <c r="H34" s="17">
        <v>176</v>
      </c>
      <c r="J34" s="7">
        <f t="shared" si="1"/>
        <v>250</v>
      </c>
      <c r="L34" s="7">
        <v>250</v>
      </c>
      <c r="N34" s="7">
        <f t="shared" si="0"/>
        <v>0</v>
      </c>
      <c r="P34" s="6" t="s">
        <v>38</v>
      </c>
      <c r="S34" s="7">
        <v>250</v>
      </c>
    </row>
    <row r="35" spans="1:19">
      <c r="A35" t="s">
        <v>35</v>
      </c>
      <c r="D35" s="17">
        <f>+C35 + E35</f>
        <v>0</v>
      </c>
      <c r="G35" s="17"/>
      <c r="H35" s="17">
        <f>+I35-G35</f>
        <v>0</v>
      </c>
      <c r="J35" s="7">
        <f t="shared" si="1"/>
        <v>0</v>
      </c>
      <c r="L35" s="7">
        <v>3000</v>
      </c>
      <c r="N35" s="7">
        <f t="shared" ref="N35" si="2">+J35-L35</f>
        <v>-3000</v>
      </c>
      <c r="P35" s="6" t="s">
        <v>38</v>
      </c>
      <c r="S35" s="7">
        <v>3000</v>
      </c>
    </row>
    <row r="36" spans="1:19">
      <c r="A36" t="s">
        <v>20</v>
      </c>
      <c r="D36" s="17">
        <v>9797</v>
      </c>
      <c r="G36" s="17"/>
      <c r="H36" s="17"/>
      <c r="J36" s="7">
        <f t="shared" si="1"/>
        <v>9797</v>
      </c>
      <c r="L36" s="7">
        <v>9797</v>
      </c>
      <c r="N36" s="7">
        <f t="shared" si="0"/>
        <v>0</v>
      </c>
      <c r="P36" s="6" t="s">
        <v>43</v>
      </c>
      <c r="S36" s="7">
        <v>9797</v>
      </c>
    </row>
    <row r="37" spans="1:19">
      <c r="A37" t="s">
        <v>55</v>
      </c>
      <c r="D37" s="17">
        <v>4800</v>
      </c>
      <c r="G37" s="17"/>
      <c r="H37" s="17">
        <f>+I37-G37</f>
        <v>0</v>
      </c>
      <c r="J37" s="7">
        <f t="shared" si="1"/>
        <v>4800</v>
      </c>
      <c r="L37" s="7">
        <v>4800</v>
      </c>
      <c r="N37" s="7">
        <f t="shared" si="0"/>
        <v>0</v>
      </c>
      <c r="P37" s="6" t="s">
        <v>38</v>
      </c>
      <c r="S37" s="7">
        <v>4800</v>
      </c>
    </row>
    <row r="38" spans="1:19">
      <c r="A38" t="s">
        <v>56</v>
      </c>
      <c r="D38" s="17">
        <v>2400</v>
      </c>
      <c r="G38" s="17"/>
      <c r="H38" s="17"/>
      <c r="J38" s="7">
        <v>2400</v>
      </c>
      <c r="L38" s="7">
        <v>2400</v>
      </c>
      <c r="P38" s="6" t="s">
        <v>38</v>
      </c>
      <c r="Q38">
        <v>4800</v>
      </c>
      <c r="S38" s="7">
        <v>2400</v>
      </c>
    </row>
    <row r="39" spans="1:19">
      <c r="A39" t="s">
        <v>54</v>
      </c>
      <c r="D39" s="17">
        <v>4278</v>
      </c>
      <c r="G39" s="17"/>
      <c r="H39" s="17">
        <f>+I39-G39</f>
        <v>0</v>
      </c>
      <c r="J39" s="7">
        <f t="shared" si="1"/>
        <v>4278</v>
      </c>
      <c r="L39" s="7">
        <v>3000</v>
      </c>
      <c r="N39" s="7">
        <f t="shared" si="0"/>
        <v>1278</v>
      </c>
      <c r="P39" s="6" t="s">
        <v>38</v>
      </c>
      <c r="S39" s="7">
        <v>3000</v>
      </c>
    </row>
    <row r="40" spans="1:19">
      <c r="A40" t="s">
        <v>53</v>
      </c>
      <c r="D40" s="17"/>
      <c r="G40" s="17"/>
      <c r="H40" s="17"/>
    </row>
    <row r="41" spans="1:19">
      <c r="A41" t="s">
        <v>21</v>
      </c>
      <c r="D41" s="17">
        <v>1154</v>
      </c>
      <c r="G41" s="17"/>
      <c r="H41" s="17">
        <v>0</v>
      </c>
      <c r="J41" s="7">
        <f t="shared" si="1"/>
        <v>1154</v>
      </c>
      <c r="L41" s="7">
        <v>1200</v>
      </c>
      <c r="N41" s="7">
        <f t="shared" si="0"/>
        <v>-46</v>
      </c>
      <c r="P41" s="6" t="s">
        <v>40</v>
      </c>
      <c r="S41" s="7">
        <v>1200</v>
      </c>
    </row>
    <row r="42" spans="1:19">
      <c r="A42" t="s">
        <v>22</v>
      </c>
      <c r="D42" s="17">
        <v>2919</v>
      </c>
      <c r="G42" s="17"/>
      <c r="H42" s="17">
        <v>648</v>
      </c>
      <c r="J42" s="7">
        <f t="shared" si="1"/>
        <v>3567</v>
      </c>
      <c r="L42" s="7">
        <v>2988</v>
      </c>
      <c r="N42" s="7">
        <f t="shared" si="0"/>
        <v>579</v>
      </c>
      <c r="P42" s="6" t="s">
        <v>64</v>
      </c>
      <c r="S42" s="7">
        <v>2508</v>
      </c>
    </row>
    <row r="43" spans="1:19">
      <c r="A43" t="s">
        <v>23</v>
      </c>
      <c r="D43" s="17">
        <f>+C43 + E43</f>
        <v>0</v>
      </c>
      <c r="G43" s="17"/>
      <c r="H43" s="17">
        <f>+I43-G43</f>
        <v>0</v>
      </c>
      <c r="J43" s="7">
        <f t="shared" si="1"/>
        <v>0</v>
      </c>
      <c r="N43" s="7">
        <f t="shared" si="0"/>
        <v>0</v>
      </c>
    </row>
    <row r="44" spans="1:19">
      <c r="A44" t="s">
        <v>24</v>
      </c>
      <c r="D44" s="17">
        <f>+C44 + E44</f>
        <v>0</v>
      </c>
      <c r="G44" s="17"/>
      <c r="H44" s="17">
        <f>+I44-G44</f>
        <v>0</v>
      </c>
      <c r="J44" s="7">
        <f t="shared" si="1"/>
        <v>0</v>
      </c>
      <c r="N44" s="7">
        <f t="shared" si="0"/>
        <v>0</v>
      </c>
      <c r="P44" s="6" t="s">
        <v>41</v>
      </c>
    </row>
    <row r="45" spans="1:19">
      <c r="A45" t="s">
        <v>25</v>
      </c>
      <c r="D45" s="17">
        <v>669</v>
      </c>
      <c r="G45" s="17"/>
      <c r="H45" s="17">
        <v>150</v>
      </c>
      <c r="J45" s="7">
        <f t="shared" si="1"/>
        <v>819</v>
      </c>
      <c r="L45" s="7">
        <v>486</v>
      </c>
      <c r="N45" s="7">
        <f t="shared" si="0"/>
        <v>333</v>
      </c>
      <c r="P45" s="6" t="s">
        <v>63</v>
      </c>
      <c r="S45" s="7">
        <v>600</v>
      </c>
    </row>
    <row r="46" spans="1:19">
      <c r="A46" t="s">
        <v>26</v>
      </c>
      <c r="D46" s="17">
        <v>4022</v>
      </c>
      <c r="G46" s="17"/>
      <c r="H46" s="17">
        <v>876</v>
      </c>
      <c r="J46" s="7">
        <f t="shared" si="1"/>
        <v>4898</v>
      </c>
      <c r="L46" s="7">
        <v>4898</v>
      </c>
      <c r="N46" s="7">
        <f t="shared" si="0"/>
        <v>0</v>
      </c>
      <c r="P46" s="6" t="s">
        <v>38</v>
      </c>
      <c r="S46" s="7">
        <v>4898</v>
      </c>
    </row>
    <row r="47" spans="1:19">
      <c r="A47" t="s">
        <v>27</v>
      </c>
      <c r="D47" s="17">
        <v>1300</v>
      </c>
      <c r="G47" s="17"/>
      <c r="H47" s="17">
        <f>+I47-G47</f>
        <v>0</v>
      </c>
      <c r="J47" s="7">
        <f t="shared" si="1"/>
        <v>1300</v>
      </c>
      <c r="L47" s="7">
        <v>1300</v>
      </c>
      <c r="N47" s="14">
        <v>0</v>
      </c>
      <c r="O47" s="2"/>
      <c r="P47" s="6" t="s">
        <v>38</v>
      </c>
      <c r="S47" s="7">
        <v>1300</v>
      </c>
    </row>
    <row r="49" spans="1:20" ht="15.75" thickBot="1">
      <c r="I49" s="22"/>
      <c r="J49" s="22"/>
      <c r="K49" s="12"/>
      <c r="L49" s="13"/>
      <c r="N49" s="15"/>
      <c r="O49" s="3"/>
      <c r="S49" s="11"/>
    </row>
    <row r="50" spans="1:20">
      <c r="A50" t="s">
        <v>65</v>
      </c>
      <c r="D50" s="16">
        <f>SUM(D17:D47)</f>
        <v>63287</v>
      </c>
      <c r="H50" s="16">
        <f>SUM(H17:H47)</f>
        <v>23099</v>
      </c>
      <c r="J50" s="16">
        <f>SUM(J17:J47)</f>
        <v>86386</v>
      </c>
      <c r="L50" s="7">
        <f>SUM(L17:L49)</f>
        <v>83729</v>
      </c>
      <c r="N50" s="7">
        <f>SUM(N17:N49)</f>
        <v>2657</v>
      </c>
      <c r="S50" s="7">
        <f>SUM(S17:S49)</f>
        <v>88616</v>
      </c>
      <c r="T50" s="23">
        <f>(S50/J50)-1</f>
        <v>2.5814368068900029E-2</v>
      </c>
    </row>
    <row r="52" spans="1:20">
      <c r="A52" t="s">
        <v>66</v>
      </c>
      <c r="S52" s="7">
        <v>13600</v>
      </c>
    </row>
    <row r="54" spans="1:20">
      <c r="A54" t="s">
        <v>67</v>
      </c>
      <c r="S54" s="7">
        <f>SUM(S50:S53)</f>
        <v>102216</v>
      </c>
    </row>
  </sheetData>
  <printOptions gridLines="1"/>
  <pageMargins left="0.25" right="0.25" top="0.5" bottom="0.5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2014-08-28T22:19:06Z</cp:lastPrinted>
  <dcterms:created xsi:type="dcterms:W3CDTF">2012-08-29T17:47:20Z</dcterms:created>
  <dcterms:modified xsi:type="dcterms:W3CDTF">2014-08-30T20:03:45Z</dcterms:modified>
</cp:coreProperties>
</file>